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forcesserip.sharepoint.com/sites/teamhcopccyky/Shared Documents/General/Total Funding Allocations/"/>
    </mc:Choice>
  </mc:AlternateContent>
  <xr:revisionPtr revIDLastSave="13" documentId="8_{0B0DDD2C-72BC-49E1-BF98-D2C0EDDC4D19}" xr6:coauthVersionLast="47" xr6:coauthVersionMax="47" xr10:uidLastSave="{62F9B1FB-6598-4983-9410-1C3D04CC570B}"/>
  <bookViews>
    <workbookView xWindow="-120" yWindow="-120" windowWidth="29040" windowHeight="15720" xr2:uid="{7CB9018F-7305-4483-8814-8976EE7C1E47}"/>
  </bookViews>
  <sheets>
    <sheet name="Website Copy" sheetId="1" r:id="rId1"/>
  </sheets>
  <externalReferences>
    <externalReference r:id="rId2"/>
  </externalReferences>
  <definedNames>
    <definedName name="_xlnm._FilterDatabase" localSheetId="0" hidden="1">'Website Copy'!$A$1:$S$165</definedName>
    <definedName name="Treatment">[1]Lists!$A$54:$A$56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L149" i="1" l="1"/>
  <c r="K149" i="1"/>
  <c r="L148" i="1"/>
  <c r="K148" i="1"/>
  <c r="L147" i="1"/>
  <c r="K147" i="1"/>
  <c r="L146" i="1"/>
  <c r="K146" i="1"/>
  <c r="L54" i="1"/>
  <c r="K54" i="1"/>
  <c r="K53" i="1"/>
  <c r="K23" i="1"/>
  <c r="L21" i="1"/>
  <c r="L19" i="1"/>
  <c r="K19" i="1"/>
  <c r="L10" i="1"/>
  <c r="L165" i="1" s="1"/>
  <c r="K8" i="1"/>
  <c r="K165" i="1" s="1"/>
</calcChain>
</file>

<file path=xl/sharedStrings.xml><?xml version="1.0" encoding="utf-8"?>
<sst xmlns="http://schemas.openxmlformats.org/spreadsheetml/2006/main" count="2458" uniqueCount="601">
  <si>
    <t>Organisation Funding paid to</t>
  </si>
  <si>
    <t>Organisation name providing the grant / service</t>
  </si>
  <si>
    <t xml:space="preserve">Project / Service </t>
  </si>
  <si>
    <t>Project / Service Summary</t>
  </si>
  <si>
    <t>Commissioning Theme</t>
  </si>
  <si>
    <t>Specific Themes</t>
  </si>
  <si>
    <t>Support Type</t>
  </si>
  <si>
    <t>Areas Covered</t>
  </si>
  <si>
    <t>Lead Commissioner or Partner</t>
  </si>
  <si>
    <t>Total Funding Allocated in 2025/26</t>
  </si>
  <si>
    <t>OPCC Funding only</t>
  </si>
  <si>
    <t>Partner Contribution</t>
  </si>
  <si>
    <t>Grant / Contract</t>
  </si>
  <si>
    <t>Period of funding for 2025/26</t>
  </si>
  <si>
    <t>Total period of funding</t>
  </si>
  <si>
    <t>Fund Name</t>
  </si>
  <si>
    <t>Funding Source</t>
  </si>
  <si>
    <t>The Appropriate Adult Service</t>
  </si>
  <si>
    <t>Appropriate Adults for vulnerable adults in HCC, SCC and IOW</t>
  </si>
  <si>
    <t>To provide the Appropriate Adult Service in Police Custody for vulnerable adults</t>
  </si>
  <si>
    <t>Prevention</t>
  </si>
  <si>
    <t>Reducing Offending</t>
  </si>
  <si>
    <t>Appropriate Adult support in custody</t>
  </si>
  <si>
    <t>Hampshire, Isle of Wight and Southampton</t>
  </si>
  <si>
    <t>Lead</t>
  </si>
  <si>
    <t>Contract</t>
  </si>
  <si>
    <t>01/04/25 - 31/03/26</t>
  </si>
  <si>
    <t>01/07/22 - 30/06/26</t>
  </si>
  <si>
    <t>Commissioning Contracts</t>
  </si>
  <si>
    <t>Commissioning Budget</t>
  </si>
  <si>
    <t>Hampshire County Council</t>
  </si>
  <si>
    <t>The Hampton Trust</t>
  </si>
  <si>
    <t>A contribution to services that seek to work with people committing domestic abuse offences to reduce offending and re-offending in Hampshire and Southampton</t>
  </si>
  <si>
    <t>To manage domestic abuse perpetrators across the Hampshire County Council and Southampton City Council area, with a wider focus on identification and risk assessment</t>
  </si>
  <si>
    <t>Perpetrators</t>
  </si>
  <si>
    <t>Violence Against Women and Girls</t>
  </si>
  <si>
    <t>Domestic Abuse</t>
  </si>
  <si>
    <t xml:space="preserve">1:1 and small group work support </t>
  </si>
  <si>
    <t>Basingstoke and Deane, East Hampshire, Eastleigh, Fareham, Gosport, Havant, Hart, New Forest, Rushmoor, Southampton, Test Valley, Winchester</t>
  </si>
  <si>
    <t>Partner</t>
  </si>
  <si>
    <t>01/04/19 - 31/03/26</t>
  </si>
  <si>
    <t>Stop Domestic Abuse</t>
  </si>
  <si>
    <t>A contribution to the Domestic Abuse support service for victims in Hampshire</t>
  </si>
  <si>
    <t xml:space="preserve">A contribution to Hampshire County Council's commissioned domestic abuse service which aim to Improve the access to services and referral pathways for those requiring advice, guidance and support and to ensure better outcomes for adult victims, their children and their families. Including Project Foundation
</t>
  </si>
  <si>
    <t>Victims</t>
  </si>
  <si>
    <t>refuge provision, Independent Domestic Violence Advisor (IDVA), group support, support for children and outreach support</t>
  </si>
  <si>
    <t>Basingstoke and Deane, East Hampshire, Eastleigh, Fareham, Gosport, Havant, Hart, New Forest, Rushmoor, Test Valley, Winchester</t>
  </si>
  <si>
    <t>MOJ Victim Support Budget</t>
  </si>
  <si>
    <t>NHS England</t>
  </si>
  <si>
    <t>HIOW Healthcare NHS Foundation Trust</t>
  </si>
  <si>
    <t>SARC Crisis Support Worker</t>
  </si>
  <si>
    <t>To provide a contribution to the Crisis Support Worker team to ensure the Victim of a serious sexual offence is supported within the Sexual Assault Referral Centre (SARC) and make appropraite refferals to commissoned services for support if required</t>
  </si>
  <si>
    <t>Sexual Crime</t>
  </si>
  <si>
    <t>Crisis Support</t>
  </si>
  <si>
    <t>Countywide (Hampshire, Isle of Wight, Portsmouth and Southampton)</t>
  </si>
  <si>
    <t>01/04/25 - 31/03/32</t>
  </si>
  <si>
    <t>Portsmouth City Council</t>
  </si>
  <si>
    <t>A contribution to the Domestic Abuse support service for victims in Portsmouth. Also a contribution to services that seek to work with people committing domestic abuse offences to reduce offending and re-offending</t>
  </si>
  <si>
    <t>A contribution to Portsmouth City Council's commissioned integrated domestic abuse support service. The integrated service will include refuge provision, community outreach support, 1-1 support, group work and support for young people. This also includes funding for DA Perpetrator support.</t>
  </si>
  <si>
    <t>Victims / Perpetrators</t>
  </si>
  <si>
    <t>Refuge provision, Independent Domestic Violence Advisor (IDVA), group support, support for children, domestic abuse perpetrators service and outreach support</t>
  </si>
  <si>
    <t>Portsmouth</t>
  </si>
  <si>
    <t>01/04/21 - 31/03/26</t>
  </si>
  <si>
    <t>MOJ Victim Support Fund &amp; Commissioning Budget</t>
  </si>
  <si>
    <t>Society of St. James</t>
  </si>
  <si>
    <t>Portsmouth IOM Services</t>
  </si>
  <si>
    <t>To ensure that  offenders whose crimes cause most damage and harm locally are managed in a co-ordinated way, with an aim of reducing offending behaviour and addressing drug and alcohol dependency</t>
  </si>
  <si>
    <t>Offender management</t>
  </si>
  <si>
    <t>01/04/22 - 31/03/26</t>
  </si>
  <si>
    <t>Restorative Solutions</t>
  </si>
  <si>
    <t>Restorative Justice Service</t>
  </si>
  <si>
    <t>To provide a Restorative Justice Service to residents of Hampshire, Isle of Wight, Portsmouth and Southampton.</t>
  </si>
  <si>
    <t>Restorative Practices</t>
  </si>
  <si>
    <t>Restorative Justice Services</t>
  </si>
  <si>
    <t>Countywide (Hampshire &amp; the Isle of Wight)</t>
  </si>
  <si>
    <t>01/04/23 - 31/03/26</t>
  </si>
  <si>
    <t xml:space="preserve">Rise Mutual CIC </t>
  </si>
  <si>
    <t>Hate Crime Out of Court Disposal</t>
  </si>
  <si>
    <t>A bespoke intervention for offenders who have committed Hate Crime offences who are eligible for a conditional Out of Court Disposal (OoCD). The intervention aims to reduce the impact and frequency of Hate Crime and reoffending, enhance awareness of the consequences of behaviour, increase empathy and victim awareness and help offenders develop an understanding and acceptance of others’ beliefs, cultures and values.</t>
  </si>
  <si>
    <t>Equality and Inclusion</t>
  </si>
  <si>
    <t>01/04/23 - 31/03/27</t>
  </si>
  <si>
    <t>IOM Service</t>
  </si>
  <si>
    <t>Southampton City Council</t>
  </si>
  <si>
    <t>Stop Domestic Abuse (sub-contractors Yellow Door &amp; No Limits)</t>
  </si>
  <si>
    <t>A contribution to the Domestic Abuse support service for victims in Southampton</t>
  </si>
  <si>
    <t>A contribution to Southampton City Council's commissioned Domestic Violence and Sexual Abuse Service</t>
  </si>
  <si>
    <t>Refuge provision, group support, support for children and outreach support</t>
  </si>
  <si>
    <t>Southampton</t>
  </si>
  <si>
    <t>01/07/22 - 31/03/27</t>
  </si>
  <si>
    <t>Out of Court Intervention for intimate and non-intimate domestic abuse</t>
  </si>
  <si>
    <t>Conditional Caution intervention for perpetrators of intimate and non-intimate (family members) domestic abuse</t>
  </si>
  <si>
    <t>Group work and some 1:1 support</t>
  </si>
  <si>
    <t>Conditional Caution Intervention for Women who have Offended</t>
  </si>
  <si>
    <t>A Conditional Caution intervention for women who have offended to address the underlying root causes of offending in a trauma informed way</t>
  </si>
  <si>
    <t>01/04/25 - 31/03/27</t>
  </si>
  <si>
    <t>Victim Support</t>
  </si>
  <si>
    <t>Victim Hub</t>
  </si>
  <si>
    <t>Provides emotional and practical support for all crime types for adults, children and young people who are victims of crime or impacted by crime, no matter if recent or non-recent or whether reported to the police or not.  The Hub is able to provide information/updates if a report has been made to the police, help access further information and refer onto specialist commissioned support services for further support if required.</t>
  </si>
  <si>
    <t>Supporting Victims</t>
  </si>
  <si>
    <t>01/02/24 - 31/03/29</t>
  </si>
  <si>
    <t>Yellow Door</t>
  </si>
  <si>
    <t>ISVA Service (Hampshire)</t>
  </si>
  <si>
    <t>Independent Sexual Violence Adviser (ISVA), a trained specialist offering practical and emotional support to victims and survivors of sexual crime</t>
  </si>
  <si>
    <t xml:space="preserve">Violence Against Women and Girls </t>
  </si>
  <si>
    <t>ISVA 1:1 Support</t>
  </si>
  <si>
    <t>Hampshire, Portsmouth &amp; Southampton</t>
  </si>
  <si>
    <t>01/04/22 - 31/03/29</t>
  </si>
  <si>
    <t>Stalking Advocacy and Support Service</t>
  </si>
  <si>
    <t>An independent and specialist stalking advocacy and support service which provides specialist support to victims of stalking (including in a digital capacity).</t>
  </si>
  <si>
    <t>Stalking</t>
  </si>
  <si>
    <t>Support for victims of stalking</t>
  </si>
  <si>
    <t>01/07/23 - 31/03/26</t>
  </si>
  <si>
    <t>Isle of Wight Council</t>
  </si>
  <si>
    <t>The YOU Trust</t>
  </si>
  <si>
    <t>A contribution to the Domestic Abuse support service for victims in the Isle of Wight</t>
  </si>
  <si>
    <t>A contribution to the Integrated Domestic Abuse  Service on the Isle of Wight . The integrated service will include refuge provision, Independent Domestic Violence Advisor (IDVA), group support, support for children and outreach support.</t>
  </si>
  <si>
    <t xml:space="preserve">Domestic Abuse </t>
  </si>
  <si>
    <t xml:space="preserve"> Refuge provision, Independent Domestic Violence Advisor (IDVA), group support, support for children and outreach support</t>
  </si>
  <si>
    <t>Isle of Wight</t>
  </si>
  <si>
    <t>01/10/23 - 30/09/26</t>
  </si>
  <si>
    <t>A contribution to services that seek to work with people committing domestic abuse offences to reduce offending and re-offending in the Isle of Wight</t>
  </si>
  <si>
    <t>A contribution to the Integrated Domestic Abuse  Service on the Isle of Wight for domestic abuse perpetrators service, including Project Foundation.</t>
  </si>
  <si>
    <t>Perpetrator Intervention</t>
  </si>
  <si>
    <t>01/10/23 - 31/03/26</t>
  </si>
  <si>
    <t>ISVA Service (Isle of Wight)</t>
  </si>
  <si>
    <t>Independent Sexual Violence Adviser (ISVA), a trained specialist offering practical and emotional support to victims and survivors of sexual crime on the Isle of Wight</t>
  </si>
  <si>
    <r>
      <rPr>
        <sz val="12"/>
        <color rgb="FF000000"/>
        <rFont val="Calibri Light"/>
        <family val="2"/>
        <scheme val="major"/>
      </rPr>
      <t>01/10/23 -</t>
    </r>
    <r>
      <rPr>
        <sz val="12"/>
        <rFont val="Calibri Light"/>
        <family val="2"/>
        <scheme val="major"/>
      </rPr>
      <t xml:space="preserve"> 31/03/29</t>
    </r>
  </si>
  <si>
    <t>Community First (RASAC)</t>
  </si>
  <si>
    <t>Therapeutic Emptional Support for Sexual Abuse (TESSA) (All-age Service) for Central and North Hampshire</t>
  </si>
  <si>
    <t>The Therapeutic Emotional Support for Sexual Abuse (TESSA) Service will provide victims with therapeutic support including trauma informed counselling for victims and survivors of sexual crime (rape, sexual abuse, assault or violence) of any age and gender whose experience occurred at any time in their lives.</t>
  </si>
  <si>
    <t>Therapeutic Support</t>
  </si>
  <si>
    <t>Basingstoke &amp; Deane, East Hampshire, Hart, Rushmoor, Test Valley, Winchester</t>
  </si>
  <si>
    <t>01/10/23 - 31/03/29</t>
  </si>
  <si>
    <t>Therapeutic Emptional Support for Sexual Abuse (TESSA) (All-age Service) for South East Hampshire &amp; Isle of Wight</t>
  </si>
  <si>
    <r>
      <t>The Therapeutic Emotional Support for Sexual Abuse (TESSA)</t>
    </r>
    <r>
      <rPr>
        <strike/>
        <sz val="12"/>
        <rFont val="Calibri Light"/>
        <family val="2"/>
        <scheme val="major"/>
      </rPr>
      <t xml:space="preserve"> Therapeutic</t>
    </r>
    <r>
      <rPr>
        <sz val="12"/>
        <rFont val="Calibri Light"/>
        <family val="2"/>
        <scheme val="major"/>
      </rPr>
      <t xml:space="preserve"> Service will provide victims with therapeutic support including trauma informed counselling for victims and survivors of sexual crime (rape, sexual abuse, assault or violence) of any age and gender whose experience occurred at any time in their lives.</t>
    </r>
  </si>
  <si>
    <t>Fareham, Gosport, Havant, Isle of Wight, Portsmouth</t>
  </si>
  <si>
    <t>Therapeutic Emptional Support for Sexual Abuse (TESSA) (All-age Service) for South West Hampshire</t>
  </si>
  <si>
    <t>Eastleigh, New Forest, Southampton</t>
  </si>
  <si>
    <t>Therapeutic Emptional Support for Sexual Abuse (TESSA)/Frankie Worker Service</t>
  </si>
  <si>
    <t>To provide therapeutic counselling to 0-18 year olds traumatised through being 'Missing, Exploited or Trafficked' or sexually abused.</t>
  </si>
  <si>
    <t>HM Prison &amp; Probation Service</t>
  </si>
  <si>
    <t>Circles South East</t>
  </si>
  <si>
    <t>Sexual Crime Perpetrator Contract</t>
  </si>
  <si>
    <t>Circles South East offers rehabilitation and reintegration support to those convicted of sexual abuse.  They work in partnership with statutory agencies to reduce sexual harm.</t>
  </si>
  <si>
    <t>1:1 Support</t>
  </si>
  <si>
    <t xml:space="preserve">08/06/23 - 07/06/26  </t>
  </si>
  <si>
    <t>Off the Record (South East Hampshire)</t>
  </si>
  <si>
    <t xml:space="preserve">Counselling Support </t>
  </si>
  <si>
    <t xml:space="preserve">Provision of counselling support to the OPCC Youth Commission volunteers and staff </t>
  </si>
  <si>
    <t>N/A</t>
  </si>
  <si>
    <t>Youth Commission</t>
  </si>
  <si>
    <t>01/04/25 - 30/06/25</t>
  </si>
  <si>
    <t xml:space="preserve">The Thames Valley Partnership </t>
  </si>
  <si>
    <t xml:space="preserve">Hope After Harm
(The Thames Valley Partnership) </t>
  </si>
  <si>
    <t>ICAT</t>
  </si>
  <si>
    <t xml:space="preserve">Support for Non-Offending Partners/Families of those Arrested and/or Investigated for Online Child Sexual Abuse Material </t>
  </si>
  <si>
    <t>01/04/25 - 31/08/26</t>
  </si>
  <si>
    <t>Rook Pool</t>
  </si>
  <si>
    <t xml:space="preserve">Trauma Informed Practitioners (TIPs) </t>
  </si>
  <si>
    <t xml:space="preserve">TIPs will support Trauma Informed Policing.  They will patrol with police and attend calls made by members of the public.  The TIPs role also includes reviewing safeguarding forms (PPN1) and reviewing Body Worn Video footage.  Feedback will be provided by TIPs to police through reflective practice. </t>
  </si>
  <si>
    <t>Violence Reduction</t>
  </si>
  <si>
    <t>Trauma Informed practioners</t>
  </si>
  <si>
    <t>01/04/23 - 15/01/26</t>
  </si>
  <si>
    <t>Crimestoppers</t>
  </si>
  <si>
    <t>National Contact Centre and a Regional Manager for Hampshire and Isle of Wight</t>
  </si>
  <si>
    <t xml:space="preserve">A contribution towards the running of the Contact Centre which allows for people who may not be comfortable with contacting the police directly, to anonymously report a crime or concern. In additional to the provision of the contact centre, there are also regional managers who are responsible for the coordination of local activities and campaigns to support crime prevention and anonymous intelligence gathering across local areas. </t>
  </si>
  <si>
    <t>Crime Prevention</t>
  </si>
  <si>
    <t>Anonymous Crime Reporting</t>
  </si>
  <si>
    <t>Grant</t>
  </si>
  <si>
    <t>Hampshire Constabulary</t>
  </si>
  <si>
    <t>Drug Testing on Arrest - testing kits &amp; consumables</t>
  </si>
  <si>
    <t>Drug testing kits &amp; consumables</t>
  </si>
  <si>
    <t>Drug Testing on Arrest Fund</t>
  </si>
  <si>
    <t>Drug Testing on Arrest</t>
  </si>
  <si>
    <t>01/04/24 - 31/03/26</t>
  </si>
  <si>
    <t>Drug Testing on Arrest (DToA)</t>
  </si>
  <si>
    <t>Drug Confiscation Fund</t>
  </si>
  <si>
    <t>Drug Testing on Arrest - DToA Support Officers</t>
  </si>
  <si>
    <t xml:space="preserve">Working with Drug and Alcohol Service providers to test those in custody and support engagement with those who test positve to access treatment services. </t>
  </si>
  <si>
    <t>Drug Testing on Arrest - Portsmouth Worker (from SSJ)</t>
  </si>
  <si>
    <t xml:space="preserve">Undertaking Drug Assessments in Custody for those who test positive for substance to offer support at a reachable and teachable moment. </t>
  </si>
  <si>
    <t>Change Grow Live</t>
  </si>
  <si>
    <t>Drug Testing on Arrest - Southampton Worker (from CGL)</t>
  </si>
  <si>
    <t xml:space="preserve">Undertaking Drug Assessments for those who test positive </t>
  </si>
  <si>
    <t>Inclusion</t>
  </si>
  <si>
    <t>Drug Testing on Arrest - Hampshire Worker (from Inclusion)</t>
  </si>
  <si>
    <t xml:space="preserve">The Clear Hold Build Project </t>
  </si>
  <si>
    <t>Home Office lead initiative piloted in Gosport which focuses on tackling high harm crimes in partnership, and building stronger communities</t>
  </si>
  <si>
    <t>Preventing Youth Crime</t>
  </si>
  <si>
    <t>Reducing Reoffending</t>
  </si>
  <si>
    <t>Gosport</t>
  </si>
  <si>
    <t>01/04/25 - 30/09/25</t>
  </si>
  <si>
    <t>01/06/24 - 30/09/25</t>
  </si>
  <si>
    <t>PARAGON Counselling Team - Hampshire</t>
  </si>
  <si>
    <t>This project would enable us to employ 2 staff, 1 FTE (40 hr) counsellor and 1 FTE (40 hr) Peer Co-ordinator, both working face-to-face and virtually, offering a full therapeutic journey, including support, counselling and workshops.</t>
  </si>
  <si>
    <t>East Hants, Eastleigh, Fareham, Gosport, Havant, New Forest</t>
  </si>
  <si>
    <t>01/08/22 - 31/03/26</t>
  </si>
  <si>
    <t>DSA Uplift Funding</t>
  </si>
  <si>
    <t>MOJ Victim Support Fund - Ring-fenced funding provided for locla commissioning of Domestic Abuse &amp; Sexual Violence support services</t>
  </si>
  <si>
    <t>Domestic Violence and Abuse Outreach Workers (5.59 FTE)</t>
  </si>
  <si>
    <t>An inclusive and trauma-informed specialist support service for medium-risk victims/survivors of domestic abuse living in Hampshire providing access to one-to-one support and group work which is tailored to the victim/survivor's needs.  This role is to bolster medium risk support for the Hampshire DA contract.</t>
  </si>
  <si>
    <t>Trauma-informed specialist support - one-to-one support and group work</t>
  </si>
  <si>
    <t>Basingstoke and Deane, East Hampshire, Havant, New Forest, Test Valley, Winchester</t>
  </si>
  <si>
    <t>Adult Trauma Focused Interventions Practitioner (Southampton)</t>
  </si>
  <si>
    <t xml:space="preserve">Our Trauma Service delivers rapid CBT trauma informed interventions to victims of sexual abuse/violence that would otherwise be waiting to access traditional therapies. Particularly aimed at clients who have experienced sexual harm within the last 12 months. </t>
  </si>
  <si>
    <t>Trauma-informed specialist support - one-to-one support</t>
  </si>
  <si>
    <t xml:space="preserve">Children &amp; Young People's Trauma Focused Interventions Practitioner (Soton) </t>
  </si>
  <si>
    <t>Adult Therapeutic Support (Hampshire)</t>
  </si>
  <si>
    <t xml:space="preserve">Delivering trauma informed counselling through 1:1 support or in a group for adults who have experienced sexual violence/ abuse at any point in their lives to help them build resilience, keep themselves safe and better manage their mental health.  </t>
  </si>
  <si>
    <t>Test Valley, Eastleigh, New Forest</t>
  </si>
  <si>
    <t>Adult Therapeutic Support (Southampton)</t>
  </si>
  <si>
    <t xml:space="preserve">Victims </t>
  </si>
  <si>
    <t>Children &amp; Young Persons (CYP) Therapeutic Support (Southampton DVA)</t>
  </si>
  <si>
    <t xml:space="preserve">Delivering age appropriate trauma informed counselling through 121 or group support for children/young people who have experienced domestic and/or sexual abuse at any point in their lives to help them build resilience, keep themselves safe and achieve their goals. This role is to bolster support for CYP in the Southampton DA contract.  </t>
  </si>
  <si>
    <t>Diversity and Inclusion Worker</t>
  </si>
  <si>
    <t>The Harmful Practices (HP) Worker will provide case holding advocacy support for people of all ages and genders who have experienced or are at risk of harmful practices including female genital mutilation (FGM), forced marriage, honour-based abuse and breast flattening.  This role is to bolster support for the Southampton DA contract.</t>
  </si>
  <si>
    <t>Harmful Cultural Practices support &amp; prevention</t>
  </si>
  <si>
    <t>CYP Outreach Service (2 FTE) in Southampton</t>
  </si>
  <si>
    <t xml:space="preserve">One-to-one and small group work support for children and young people in Southampton who are victims of domestic abuse aged 5+. This role is to bolster support for CYP in the Southampton DA contract.  </t>
  </si>
  <si>
    <t>Family Action</t>
  </si>
  <si>
    <t>Adult Domestic Abuse Counselling project</t>
  </si>
  <si>
    <t xml:space="preserve">The project will provide specialist, trauma-informed counselling for adult survivors of domestic abuse. The project would operate from our centre in Portsmouth and from hubs in the local community. Online/virtual provision will also be offered.  </t>
  </si>
  <si>
    <t>East Hants, Fareham, Gosport, Havant, Portsmouth</t>
  </si>
  <si>
    <t>Funding to bolster Domestic Abuse support for adult victims in Hampshire</t>
  </si>
  <si>
    <t>The  Independent Domestic Violence Advocate (IDVA) is to address the safety of victims at high risk of harm from intimate partners, ex-partners or family members to secure their safety and 
the safety of their children. This role is to bolster high risk support for the Hampshire DA contract.</t>
  </si>
  <si>
    <t>IDVA 1:1 Support</t>
  </si>
  <si>
    <t>Hampshire</t>
  </si>
  <si>
    <t xml:space="preserve">Grant </t>
  </si>
  <si>
    <t>IDVA/ISVA Uplift Funding</t>
  </si>
  <si>
    <t>Funding to bolster Domestic Abuse support for Children &amp; Young People victims in Hampshire</t>
  </si>
  <si>
    <t>The Children &amp; Young People's Independent Domestic Violence Advocate (CYP IDVA) provides client led support to victims of domestic abuse aged 14 – 18 and up to 24 in special circumstances. The CYP IDVA provides advice and support to these young people around their safety and emotional wellbeing; and housing, financial and legal support where appropriate. This role is to bolster high risk support for CYP in the Hampshire DA contract.</t>
  </si>
  <si>
    <t>CYP IDVA 1:1 Support</t>
  </si>
  <si>
    <t>Funding to bolster Domestic Abuse support for victims in Southampton</t>
  </si>
  <si>
    <t xml:space="preserve">The  Independent Domestic Violence Advocate (IDVA) is to address the safety of victims at high risk of harm from intimate partners, ex-partners or family members to secure their safety and 
the safety of their children. </t>
  </si>
  <si>
    <t>01/04/22 - 31/03/25</t>
  </si>
  <si>
    <t>Adult ISVA (ISVA Service) - Funding to bolster Sexual Violence support for Adult victims in Hampshire</t>
  </si>
  <si>
    <t>An Adult Independent Sexual Violence Adviser (ISVA), a trained specialist offering practical and emotional support to victims and survivors of sexual crime</t>
  </si>
  <si>
    <t>CYP ISVA (ISVA Service) - Funding to bolster Sexual Violence support for Children &amp; Young People victims in Hampshire</t>
  </si>
  <si>
    <t>A Children &amp; Young People's Independent Sexual Violence Adviser (ISVA), a trained specialist offering practical and emotional support to victims and survivors of sexual crime</t>
  </si>
  <si>
    <t>CYP ISVA 1:1 Support</t>
  </si>
  <si>
    <t>Adult ISVA (ISVA Service) - Funding to bolster Sexual Violence support for Adult victims in Portsmouth</t>
  </si>
  <si>
    <t>An Adult Independent Sexual Violence Advisor (ISVA) is a person who is trained and experienced in looking after victims over the age of 18 who have suffered any unwanted sexual experience, regardless of when the incident happened. They are there to assist you in the weeks and months after you were raped or sexually assaulted. They provide emotional and practical support and liaise between the police, courts and other agencies.</t>
  </si>
  <si>
    <t>CYP ISVA (ISVA Service) - Funding to bolster Sexual Violence support for Children &amp; Young People victims in Portsmouth</t>
  </si>
  <si>
    <t>A Children &amp; Young People's  Independent Sexual Violence Advisor (CYP ISVA) is a person who is trained and experienced in looking after young people (under the age of 18) who have suffered any unwanted sexual experience, regardless of when the incident happened. They are there to assist you in the weeks and months after you were raped or sexually assaulted. They provide emotional and practical support and liaise between the police, courts and other agencies.</t>
  </si>
  <si>
    <t>Adult ISVA (ISVA Service) - Funding to bolster Sexual Violence support for Adult victims in Southampton</t>
  </si>
  <si>
    <t>CYP ISVA (ISVA Service) - Funding to bolster Sexual Violence support for Children &amp; Young People victims in Southampton</t>
  </si>
  <si>
    <t>Adult ISVA (ISVA Service) - Funding to bolster Sexual Violence support for Adult victims in Hampshire, Portsmouth &amp; Southampton</t>
  </si>
  <si>
    <t>Hampshire, Portsmouth, Southampton</t>
  </si>
  <si>
    <t>Adult ISVA (ISVA Service IOW) Funding to bolster Sexual Violence support for Adult victims in the Isle of Wight</t>
  </si>
  <si>
    <t>Funding to bolster Domestic Abuse support for Adults victims in the Isle of Wight (Health IDVA)</t>
  </si>
  <si>
    <t xml:space="preserve">This post will work closely with health colleagues at the hospital, carry a case load of victims/survivors, deliver bespoke DVA training to health staff and facilitate recovery groups. This role is to bolster support for the IOW DA contract.   </t>
  </si>
  <si>
    <t>01/04/21 - 31/05/26</t>
  </si>
  <si>
    <t>Street Pastors Portsmouth</t>
  </si>
  <si>
    <t xml:space="preserve">Street Pastors are trained, uniformed Christian volunteers providing care and practical help supporting the night time economy and vulnerable areas of Portsmouth during the daytime to maintain a safe environment. </t>
  </si>
  <si>
    <t>Street Pastors</t>
  </si>
  <si>
    <t>01/07/22 - 30/09/25</t>
  </si>
  <si>
    <t>Safer Communities Fund 2025</t>
  </si>
  <si>
    <t>Youth Options</t>
  </si>
  <si>
    <t>Southampton Detached</t>
  </si>
  <si>
    <t xml:space="preserve">A flexible open-access detached youth project responding to hotspot areas of anti-social behaviour (ASB) and exploitation across Southampton, aiming to lower offending, reduce the burden on local police, and create better relationships between young people and their communities.  </t>
  </si>
  <si>
    <t>Preventing Youth Crime and Exploitation</t>
  </si>
  <si>
    <t>Outreach &amp; Detached</t>
  </si>
  <si>
    <t>Isle of Wight Street Pastors</t>
  </si>
  <si>
    <t>We offer care, support and practical help to people in IOW town centres at night, with a particular focus on reducing alcohol related crime and anti-social behaviour and supporting victims of alcohol-related crime.</t>
  </si>
  <si>
    <t>Motiv8 (Gosport)</t>
  </si>
  <si>
    <t>Gosport Targeted Youth Support Programme</t>
  </si>
  <si>
    <t>Gosport wide referral based service providing targeted 1:1 mentoring to prevent and reduce Crime/ASB and all forms of Exploitation.</t>
  </si>
  <si>
    <t>1:1 Mentoring</t>
  </si>
  <si>
    <t>Counselling support for victims of crime and ASB</t>
  </si>
  <si>
    <t>Provision of counselling support for victims of crime and ASB where practical and emotional type support is not sufficient for them to cope with and/or recover from the effects of the crime/incidents.</t>
  </si>
  <si>
    <t>Tackling ASB</t>
  </si>
  <si>
    <t>Counselling</t>
  </si>
  <si>
    <t>Hampshire, Isle of Wight, Portsmouth, Southampton</t>
  </si>
  <si>
    <t>The Society of St James</t>
  </si>
  <si>
    <t>Pathways (previously pathfinders)</t>
  </si>
  <si>
    <t>Volunteering and employment programme that gives opportunities to people who are looking to build new skills and experiences to help them move away from addiction and offending.</t>
  </si>
  <si>
    <t>Employment Programme</t>
  </si>
  <si>
    <t>Portsmouth, Southampton</t>
  </si>
  <si>
    <t>Cafe in the Park</t>
  </si>
  <si>
    <t>The Cafe in the Park is a supported work project to provide volunteering, employment and training opportunities for vulnerable people with complex needs including substance misuse, offending, mental/physical health, domestic abuse and homelessness.</t>
  </si>
  <si>
    <t>Trinity Winchester</t>
  </si>
  <si>
    <t>Transforming the City Centre through encouraging behavioural change</t>
  </si>
  <si>
    <t>Trinity expert practitioners will go out into city centre hotspots to re-engage with people causing ASB, rebuild trust and encourage renewed access to Trinity's daycentre services - reducing the adverse impact on residents and visitors to Winchester.</t>
  </si>
  <si>
    <t>Tackling Antisocial Behaviour (ASB)</t>
  </si>
  <si>
    <t>Reducing ASB</t>
  </si>
  <si>
    <t>Winchester</t>
  </si>
  <si>
    <t>No Limits</t>
  </si>
  <si>
    <t>Early Help for Vulnerable Young People</t>
  </si>
  <si>
    <t>Young person-centred, trauma informed advice, information and support, in an age appropriate setting, to reduce the possibility of highly vulnerable young people, with many of the wider determinants of crime, becoming offenders or victims of crime (or both).</t>
  </si>
  <si>
    <t>Trauma Informed support for young people</t>
  </si>
  <si>
    <t>Bright Beginnings</t>
  </si>
  <si>
    <t>Intensive, case-held and drop-in support for highly vulnerable young parents (17-24) at highest risk of social exclusion and intergenerational disadvantage, to provide both short-term and long-term reduction in vulnerability to offending, violence and harm, for young parents and their children.</t>
  </si>
  <si>
    <t>Young Parent 1:1 &amp; drop in support</t>
  </si>
  <si>
    <t>Oarsome Chance</t>
  </si>
  <si>
    <t>Oarsome Chance (OC): outreach programme for vulnerable young people (YP)</t>
  </si>
  <si>
    <t>OC delivers education and employability benefits for YP through a combination of workshop-based learning and physical activities, alongside a high level of wrap-around support. We plan to extend this support through the development of our family support and outreach activities.</t>
  </si>
  <si>
    <t>Sport, Art or recreational activity diversion</t>
  </si>
  <si>
    <t>Fareham, Gosport, Havant, Southampton</t>
  </si>
  <si>
    <t>Aspire Ryde</t>
  </si>
  <si>
    <t>Aspire 2B Active</t>
  </si>
  <si>
    <t>We would like to deliver a multi skills &amp; football training program designed to aid in decreasing the risk of offending/reoffending and antisocial/violent behaviour in young people. Engaging vulnerable young people and those at risk of becoming victims of crime.</t>
  </si>
  <si>
    <t>Sports activity diversion</t>
  </si>
  <si>
    <t>Crime Awareness</t>
  </si>
  <si>
    <t>To deliver our crime awareness programme to Primary school aged children across Southampton and the New Forest, equipping them with the knowledge needed to divert them away from crime and exploitation, and keep themselves and their communities safe.</t>
  </si>
  <si>
    <t>Crime awareness programme</t>
  </si>
  <si>
    <t>New Forest</t>
  </si>
  <si>
    <t>Catch22 Hampshire 247</t>
  </si>
  <si>
    <t>Substance Misuse Practitioner – Willow Team</t>
  </si>
  <si>
    <t>Secondment of a Catch22 substance misuse practitioner to work in the Willow Team to provide targeted and specialist substance misuse interventions to young people involved in County Lines, CCE, CSE and who are or may be missing, exploited or trafficked.</t>
  </si>
  <si>
    <t xml:space="preserve">Substance misuse practitioner </t>
  </si>
  <si>
    <t>Motiv8 ( Havant)</t>
  </si>
  <si>
    <t>Havant Targeted Youth Support Programme</t>
  </si>
  <si>
    <t>Havant wide referral based service providing targeted 1:1 mentoring to reduce Crime/ASB and all forms of Exploitation.</t>
  </si>
  <si>
    <t>Havant</t>
  </si>
  <si>
    <t>BearFace Theatre CIC</t>
  </si>
  <si>
    <t>Creating Change 2022-25</t>
  </si>
  <si>
    <t>Creating Change is an arts intervention that inspires positive change on women offenders' journeys towards desistance. 8-week programmes will be delivered to eight groups, in 4 areas, over three years, positively influencing up to 96 vulnerable, at-risk women on probation.</t>
  </si>
  <si>
    <t>Arts activity diversion</t>
  </si>
  <si>
    <t>Basingstoke &amp; Deane, Portsmouth, Rushmoor, Southampton</t>
  </si>
  <si>
    <t>SPECTRUM CIL</t>
  </si>
  <si>
    <t>Southampton &amp; South Hampshire Hate Crime Network Co-ordination</t>
  </si>
  <si>
    <t>Bringing affected communities together to develop innovative community solutions to increasing reporting/awareness and reducing impact of Hate Crime. Co-ordinating the Hate Crime Network - a group of community-based and statutory organisations tackling Hate Crime, supporting victims &amp; improving community cohesion</t>
  </si>
  <si>
    <t>Group Hate Crime prevention / awareness raising</t>
  </si>
  <si>
    <t>One Small Thing</t>
  </si>
  <si>
    <t>Positive Lives, Better Futures - Hope Street</t>
  </si>
  <si>
    <t>Provision of a programme of education and training designed to improve and develop women's skills and abilities and help them gain qualifications to increase their chances of finding and sustaining meaningful occupation that supports them to live free from offending.</t>
  </si>
  <si>
    <t>Education &amp; Training</t>
  </si>
  <si>
    <t>Stronger Families - Reducing Child and Adolescent to Parent Violence</t>
  </si>
  <si>
    <t xml:space="preserve">To maintain and further develop the support for families affected by CAPVA. Yellow Door will work in partnership with Southampton Family Trust (SFT) to respond to the needs of families with children aged 12-17 years through group and individual interventions. </t>
  </si>
  <si>
    <t>APV</t>
  </si>
  <si>
    <t>Motiv8 (Portsmouth)</t>
  </si>
  <si>
    <t>Portsmouth Targeted Youth Support Programme</t>
  </si>
  <si>
    <t>Portsmouth wide referral based service providing targeted 1:1 mentoring to reduce Crime/ASB and all forms of Exploitation.</t>
  </si>
  <si>
    <t>Motiv8 (Fareham)</t>
  </si>
  <si>
    <t>Fareham Targeted Youth Support Programme</t>
  </si>
  <si>
    <t>Fareham wide referral based service providing targeted 1:1 mentoring to reduce Crime/ASB and all forms of Exploitation.</t>
  </si>
  <si>
    <t>Fareham</t>
  </si>
  <si>
    <t>Adolescent to Parent Abuse (APA) Project</t>
  </si>
  <si>
    <t>One-to-one support for children and young people who are using abusive and/or violent behaviours towards their parent(s) plus small group work for parents affected by APA and preventative work with young people.</t>
  </si>
  <si>
    <t>Female Genital Mutilation (FGM) and Harmful Cultural Practices (HCP)</t>
  </si>
  <si>
    <t xml:space="preserve">This project will work with affected diaspora communities to prevent incidents, support victims/survivors and increase professionals' knowledge of FGM and HCP throughout Hampshire (excluding Southampton). It will particularly focus on communities with high BAMER populations, including Portsmouth, Basingstoke and Rushmoor. </t>
  </si>
  <si>
    <t>Hidden Harm</t>
  </si>
  <si>
    <t>Hampshire, Portsmouth</t>
  </si>
  <si>
    <t>Spurgeons</t>
  </si>
  <si>
    <t>Invisible Walls</t>
  </si>
  <si>
    <t>Spurgeons' Invisible Walls project at Winchester HMP will use funding towards the cost of a Family Intervention Coordinator to support fathers and families during custody, in preparation for release, and work with agencies to develop more effective post-release support.</t>
  </si>
  <si>
    <t>Prison</t>
  </si>
  <si>
    <t>Pompey in the Community</t>
  </si>
  <si>
    <t>#CreateYourFuture</t>
  </si>
  <si>
    <t xml:space="preserve">#CreateYourFuture engages vulnerable young people (11-18) in positive learning, education and accessible sporting activities. Workshops Including topics to prevent offending and exploitation, personal development and relationships, will ultimately reduce involvement in crime and help enable the development of positive relationships. </t>
  </si>
  <si>
    <t>Revive Newport</t>
  </si>
  <si>
    <t>Newport Youth Cafe (NYC) and Detached youth work</t>
  </si>
  <si>
    <t>We will provide a youth cafe for young people with a range of social activities and support services, alongside a five-day/week detached service with youth workers working with young people at town-centre locations identified by the police and council.</t>
  </si>
  <si>
    <t>Project TEAR (Teenage Exploitation and Abusive Relationships) SW Hampshire</t>
  </si>
  <si>
    <t xml:space="preserve">Project TEAR works with young people to raise awareness of, safeguard from, and prevent, domestic abuse and exploitation. Its purpose is to break the cycle of abuse for potential victims, perpetrators or general offenders through tailored packages of tiered support. </t>
  </si>
  <si>
    <t>Group work &amp; 1:1  sessions</t>
  </si>
  <si>
    <t>Eastleigh, New Forest</t>
  </si>
  <si>
    <t>The Kings Arms</t>
  </si>
  <si>
    <t>Aspire</t>
  </si>
  <si>
    <t>To run workshops with young people who are on the edge of exclusion from school or who may disengage from their education and leave school without qualifications or any aspiration for their future and therefore get caught in crime.</t>
  </si>
  <si>
    <t>Excluded young people</t>
  </si>
  <si>
    <t>East Hampshire</t>
  </si>
  <si>
    <t>Winchester Street Reach</t>
  </si>
  <si>
    <t>Targeted outreach youth work in Winnall and Stanmore</t>
  </si>
  <si>
    <t xml:space="preserve">Weekly, evening targeted detached youth work in Winnall, Stanmore, and across the City Centre, identifying and supporting young people at risk of involvement in crime and ASB, and those at risk of exploitation.  </t>
  </si>
  <si>
    <t>South Wight Area Youth Partnership</t>
  </si>
  <si>
    <t>Ventnor and Beyond - Pilot</t>
  </si>
  <si>
    <t>SWAY would support and grow opportunities for all young people aged 10-21 and offer participation in a programme of youth diversion activities in safe spaces as well as offering early support intervention via mentoring and Family support work.</t>
  </si>
  <si>
    <t>Community Action IOW (CAIW)</t>
  </si>
  <si>
    <t>Sandown &amp; Lake Youth Work Project</t>
  </si>
  <si>
    <t>Structured outreach and youth-led diversionary activities, complimented by targeted interventions for young residents of Sandown/ Lake. Weekly provision combining positive activities, developmental pathways and robust safeguarding to divert young people from risk taking behaviours and increasing protective factors to exploitation.</t>
  </si>
  <si>
    <t>Caring Dads Programme</t>
  </si>
  <si>
    <t xml:space="preserve">Caring Dads is a programme that aims to contribute to the safety and well-being of children through a 17-week, empirically based, group parenting intervention for fathers, systematic outreach to mothers to ensure safety and freedom from coercion and ongoing abuse. </t>
  </si>
  <si>
    <t>There 4 YOUth</t>
  </si>
  <si>
    <t xml:space="preserve">To divert young people from being involved in/further involved in anti-social and/or criminal behaviour by providing suitable activities to facilitate personal development and promote civic responsibility, through positive diversionary activities, targeted school holiday provision, water safety, and regular detached work. </t>
  </si>
  <si>
    <t>Basingstoke Street Pastors</t>
  </si>
  <si>
    <t>To patrol the streets of Basingstoke Town Centre on Friday and Saturday nights to minimise anti-social behaviour, protect the vulnerable, offer practical help, first aid, pastoral care and support.</t>
  </si>
  <si>
    <t>Basingstoke and Deane</t>
  </si>
  <si>
    <t>Citizens Advice Rushmoor</t>
  </si>
  <si>
    <t>Improving Safety – Reducing Harm: Increasing Nepali Community Engagement</t>
  </si>
  <si>
    <t xml:space="preserve">Delivery of a comprehensive framework of support for the Nepali community from early intervention activities and engagement through to specialist support for high risk victims of domestic and sexual abuse, 'honour' based abuse and forced marriage. </t>
  </si>
  <si>
    <t>Independent Domestic Violence Advisor (IDVA), group support, and outreach support</t>
  </si>
  <si>
    <t>Basingstoke &amp; Deane, Hart, Rushmoor</t>
  </si>
  <si>
    <t>Hampshire Cricket Board</t>
  </si>
  <si>
    <t>Sixes</t>
  </si>
  <si>
    <t xml:space="preserve">A free, accessible cricket initiative, providing weekly cricket sessions in hotspots of areas of multiple deprivation.   The project will engage youth aged 12-25 in regular sport and physical activity, acting as an early intervention to youth crime and anti-social behaviour. </t>
  </si>
  <si>
    <t>Basingstoke &amp; Deane, Portsmouth, Southampton</t>
  </si>
  <si>
    <t xml:space="preserve">Eastleigh Town Council </t>
  </si>
  <si>
    <t xml:space="preserve">Friday Night Football </t>
  </si>
  <si>
    <t>Free football sessions to create safer, stronger and more respectful communities</t>
  </si>
  <si>
    <t>Sports</t>
  </si>
  <si>
    <t>Eastleigh</t>
  </si>
  <si>
    <t>01/10/25 - 31/03/26</t>
  </si>
  <si>
    <t>01/10/25 - 31/03/27</t>
  </si>
  <si>
    <t>Safer Communities Fund 2025/27</t>
  </si>
  <si>
    <t>Turnstyle CIC</t>
  </si>
  <si>
    <t xml:space="preserve">Turnstyle - Fighting Chance </t>
  </si>
  <si>
    <t>Olympian-led school programme using sport, mentoring and lived experience to change lives.</t>
  </si>
  <si>
    <t>Prevent and tackle serious violence (including youth crime and exploitation)</t>
  </si>
  <si>
    <t>Sports &amp; Mentoring</t>
  </si>
  <si>
    <t>Rushmoor</t>
  </si>
  <si>
    <t>Corporate Jungle Impact CIC</t>
  </si>
  <si>
    <t xml:space="preserve">Corporate Jungle: Portsmouth Rising Leaders </t>
  </si>
  <si>
    <t>Youth-led reverse mentorship &amp; research to build safer communities</t>
  </si>
  <si>
    <t>Mentoring</t>
  </si>
  <si>
    <t>Awaaz FM Community Radio CIC</t>
  </si>
  <si>
    <t>My Honour is My Voice</t>
  </si>
  <si>
    <t>The project is to make 4 themed drama episodes for use on radio and based on Honour Based Violence</t>
  </si>
  <si>
    <t>DA - Radio</t>
  </si>
  <si>
    <t>Eastleigh, Fareham, Gosport, Portsmouth, Southampton, Winchester</t>
  </si>
  <si>
    <t>City Life Church Southampton</t>
  </si>
  <si>
    <t>Amber Chaplains Outreach</t>
  </si>
  <si>
    <t>A chaplaincy and outreach service supporting women who sell sex on the streets of Southampton.</t>
  </si>
  <si>
    <t>Sex worker support</t>
  </si>
  <si>
    <t>Politely Rebellious Next Gen</t>
  </si>
  <si>
    <t>Empowering young people in Havant to take control of their Digital Footprint.</t>
  </si>
  <si>
    <t>Early-Intervention designed to reduce the risks of digital exploitation amongst young people.</t>
  </si>
  <si>
    <t>Cyber Safety</t>
  </si>
  <si>
    <t>Empowering young people in Gosport to take control of their Digital Footprint.</t>
  </si>
  <si>
    <t>Empowering young people in Fareham to take control of their Digital Footprint.</t>
  </si>
  <si>
    <t xml:space="preserve">Adolescent Parental Violence (APV) </t>
  </si>
  <si>
    <t>Support for victims of APV, and CYP using abusive behaviour towards parent/carer.</t>
  </si>
  <si>
    <t>CAPVA</t>
  </si>
  <si>
    <t>Portsmouth City of Sanctuary</t>
  </si>
  <si>
    <t xml:space="preserve">HAVEN Women's Project </t>
  </si>
  <si>
    <t xml:space="preserve">Supporting migrant women in Portsmouth who have experienced gender-based abuse/sexual exploitation. </t>
  </si>
  <si>
    <t>Educating local services</t>
  </si>
  <si>
    <t xml:space="preserve">South Wight Area Youth Partnership </t>
  </si>
  <si>
    <t>PO38 Youth</t>
  </si>
  <si>
    <t>Provide youth groups and activities, mentoring in schools, family support and community development</t>
  </si>
  <si>
    <t>Music Fusion</t>
  </si>
  <si>
    <t>Mavericks LINES</t>
  </si>
  <si>
    <t>Using credible music / narratives, Mavericks aims to tackle youth violence, crime and exploitation.</t>
  </si>
  <si>
    <t>Music</t>
  </si>
  <si>
    <t>Fareham, Gosport, Havant, Portsmouth</t>
  </si>
  <si>
    <t>Crimestoppers Trust</t>
  </si>
  <si>
    <t>No Reason for Abuse</t>
  </si>
  <si>
    <t>Educating communities about domestic abuse, enabling positive action to keep women and girls safe.</t>
  </si>
  <si>
    <t>DA education</t>
  </si>
  <si>
    <t>To promote the protection &amp; safety of all people congregating on the streets and public places.</t>
  </si>
  <si>
    <t xml:space="preserve">Oarsome Chance: Young people's outreach framework </t>
  </si>
  <si>
    <t>Extending OC's outreach work to improve outcomes and access to activities for at risk young people.</t>
  </si>
  <si>
    <t>Fareham, Gosport, Havant, Portsmouth, Southampton</t>
  </si>
  <si>
    <t>Wickham and Knowle Parish Council</t>
  </si>
  <si>
    <t>Accredited Community Safety Officer project</t>
  </si>
  <si>
    <t>The Parish Council would like to hire an ACSO for 20 hours a week for a trial period.</t>
  </si>
  <si>
    <t>ACSO</t>
  </si>
  <si>
    <t>URBOND</t>
  </si>
  <si>
    <t>Youth Development Activities</t>
  </si>
  <si>
    <t xml:space="preserve">Positive Activities to prevent 10-18 year olds engage in ASB/Crime in the Heart of Portsmouth. </t>
  </si>
  <si>
    <t>The Handy Trust</t>
  </si>
  <si>
    <t xml:space="preserve">Empowering youth, improving communities </t>
  </si>
  <si>
    <t>Providing detached work, as well as targeted intervention through education and mentoring</t>
  </si>
  <si>
    <t>Detatched Youth Work</t>
  </si>
  <si>
    <t>Sound Choices: Music for Change</t>
  </si>
  <si>
    <t>Empowering youth through music to inspire peace, expression, and positive life choices island-wide.</t>
  </si>
  <si>
    <t>Preventing Harmful Sexual Behaviour in Children and Young People.</t>
  </si>
  <si>
    <t xml:space="preserve">Evidence based interventions with 8-17 year olds to reduce child on child harmful sexual behaviour  </t>
  </si>
  <si>
    <t>Social enterprise Cafe offering volunteering &amp; employment opportunities to SSJ service users.</t>
  </si>
  <si>
    <t>Saints Foundation</t>
  </si>
  <si>
    <t>Saints Switching Play  (SSP/Switching Play)</t>
  </si>
  <si>
    <t xml:space="preserve">Supports Youth Justice Service referrals to build a more positive future and reduce reoffending. </t>
  </si>
  <si>
    <t>Southampton Street Pastors</t>
  </si>
  <si>
    <t xml:space="preserve">In street pastor teams, patrol the Night Time Economy to search for and assist vulnerable people. </t>
  </si>
  <si>
    <t>Motiv8 South Ltd</t>
  </si>
  <si>
    <t xml:space="preserve">Motiv8 Havant Youth Mentoring Service </t>
  </si>
  <si>
    <t>Havant referral-based service - targeted support and mentoring for young people.</t>
  </si>
  <si>
    <t xml:space="preserve">Motiv8 Youth Mentoring - Portsmouth </t>
  </si>
  <si>
    <t>Portsmouth-wide, referral-based service offers targeted one-to-one mentoring</t>
  </si>
  <si>
    <t>Detached Youth Work</t>
  </si>
  <si>
    <t>Detached youth workers engage young people in high-risk areas to prevent ASB and serious violence.</t>
  </si>
  <si>
    <t xml:space="preserve">Motiv8 Youth Mentoring - Fareham </t>
  </si>
  <si>
    <t>Fareham-wide, referral-based service offers targeted mentoring for young people</t>
  </si>
  <si>
    <t>Workshops for young people who are on the edge of exclusion from school</t>
  </si>
  <si>
    <t xml:space="preserve">Motiv8 Youth Mentoring - Gosport </t>
  </si>
  <si>
    <t>This Gosport-wide, referral-based service offers targeted one-to-one support and mentoring for indiv</t>
  </si>
  <si>
    <t xml:space="preserve">New Forest District Council </t>
  </si>
  <si>
    <t>Safeguarding Through Awareness and Relationships (STAR) Project</t>
  </si>
  <si>
    <t>Ensuring Young people are safe from exploitation in their communities and relationships.</t>
  </si>
  <si>
    <t>Basingstoke Street Pastor</t>
  </si>
  <si>
    <t>To patrol the streets on Friday and Saturday nights to make Basingstoke safer for everyone.</t>
  </si>
  <si>
    <t>Basingstoke &amp; Deane</t>
  </si>
  <si>
    <t>Teams of Street Pastors caring for users of the weekend NTE in support of Police &amp; other agencies.</t>
  </si>
  <si>
    <t>Youth Options Street Reach - New Forest</t>
  </si>
  <si>
    <t xml:space="preserve">Street based youthwork and 1:1 key work; interventions to reduce risk factors of engaging in crime. </t>
  </si>
  <si>
    <t>Footprints Project</t>
  </si>
  <si>
    <t>Support for High Risk of Harm offenders</t>
  </si>
  <si>
    <t>Approved premises activities and community mentoring for people classified as high risk of harm</t>
  </si>
  <si>
    <t>Fareham, Gosport, Portsmouth, Southampton, Winchester</t>
  </si>
  <si>
    <t>Community Action Isle of Wight</t>
  </si>
  <si>
    <t>Targeted Intervention Project - Bay Youth Project</t>
  </si>
  <si>
    <t>Targeted interventions for secondary threshold referrals + outreach/workshops</t>
  </si>
  <si>
    <t xml:space="preserve">Youth Options </t>
  </si>
  <si>
    <t>Youth Options Street Reach Winchester</t>
  </si>
  <si>
    <t>Street-based youthwork and 1:1 key work; interventions to reduce risk factors of engaging in ASB.</t>
  </si>
  <si>
    <t>ASB</t>
  </si>
  <si>
    <t>Fawley parish council</t>
  </si>
  <si>
    <t xml:space="preserve">Detached Youth Work </t>
  </si>
  <si>
    <t xml:space="preserve">Detached or Outreach youth work with young people to work on Anti-Social behaviour and Arson. </t>
  </si>
  <si>
    <t>Youth Options Street Reach - Southampton</t>
  </si>
  <si>
    <t xml:space="preserve">Street based youthwork; reducing ASB through trusted adults, safe spaces and diversionary activity </t>
  </si>
  <si>
    <t>The Parenting Network</t>
  </si>
  <si>
    <t>Young Mums' Club (YMC)</t>
  </si>
  <si>
    <t>Young Mums' Club (YMC) is a safe space for Mums under 25 to seek support, advice &amp; intervention.</t>
  </si>
  <si>
    <t>Young Dadz</t>
  </si>
  <si>
    <t xml:space="preserve">Young Dadz supports, educates &amp; empowers at-risk young people to improve their life chances. _x000D_
</t>
  </si>
  <si>
    <t>AAFDA (Advocacy After Fatal Domestic Abuse)</t>
  </si>
  <si>
    <t>Specialist Support for Families Bereaved by Domestic Abuse Related Death (DARDR)</t>
  </si>
  <si>
    <t>Specialist  support for families bereaved by domestic abuse related death (DARD).</t>
  </si>
  <si>
    <t>Countywide</t>
  </si>
  <si>
    <t>Himmat Nahaarnu Ho - (Don't Lose Courage)</t>
  </si>
  <si>
    <t>Improving Safety and Reducing Harm through Increasing Nepali Community Engagement</t>
  </si>
  <si>
    <t>Community Engagement</t>
  </si>
  <si>
    <t>Basingstoke &amp; Deane, Eastleigh, Hart, Portsmouth, Rushmoor, Southampton, Test Valley, Winchester</t>
  </si>
  <si>
    <t>Sovereign Network Group</t>
  </si>
  <si>
    <t>Basingstoke Street Reach</t>
  </si>
  <si>
    <t>The provision of street-based youth work within identified ASB hot spots in Basingstoke.</t>
  </si>
  <si>
    <t xml:space="preserve">Hampshire and Isle of Wight NHS Healthcare Trust </t>
  </si>
  <si>
    <t>Multi-Agency Stalking Partnership (MASP) - Working with individuals using stalking behaviours</t>
  </si>
  <si>
    <t xml:space="preserve">The MASP seeks to cement system-wide partnerships, pilot a range of new, innovative interventions for people using stalking behaviours, and expand indirect interventions for those that manage them; all psychologically informed and delivered by a highly specialist clinical team. This provider delivers the Psychologist Led Stalking Interventions. </t>
  </si>
  <si>
    <t>Psychologist-Led Stalking Intervention</t>
  </si>
  <si>
    <t>Stalking Perpetrator Intervention Fund</t>
  </si>
  <si>
    <t>Home Office - Ring-fenced funding for Stalking Perpetrator Interventions</t>
  </si>
  <si>
    <t>University of Southampton</t>
  </si>
  <si>
    <t>Multi-Agency Stalking Partnership (MASP) - Evaluation partners</t>
  </si>
  <si>
    <t xml:space="preserve">The MASP seeks to cement system-wide partnerships, pilot a range of new, innovative interventions for people using stalking behavious, and expand indirect interventions for those that manage them; all psychologically informed and delivered by a highly specialist clinical team. This provider delivers the evaluation. </t>
  </si>
  <si>
    <t>Evaluation of MASP and interventions</t>
  </si>
  <si>
    <t>Multi-Agency Stalking Partnership (MASP) - Stalking Advocate</t>
  </si>
  <si>
    <t>The MASP seeks to cement system-wide partnerships, pilot a range of new, innovative interventions for people using stalking behavious, and expand indirect interventions for those that manage them; all psychologically informed and delivered by a highly specialist clinical team. This provider delivers one stalking advocate post to work with the victims of the people using stalking behaviours embedded in the Stalking Advocacy and Support Service.</t>
  </si>
  <si>
    <t>Advocacy support for victims</t>
  </si>
  <si>
    <t>Hampshire and Isle of Wight Constabulary</t>
  </si>
  <si>
    <t>Multi-Agency Stalking Partnership (MASP) - Stalking Assistant to Force Stalking Coordinator and Protective Orders Coordinators</t>
  </si>
  <si>
    <t>The MASP seeks to cement system-wide partnerships, pilot a range of new, innovative interventions for people using stalking behaviours, and expand indirect interventions for those that manage them; all psychologically informed and delivered by a highly specialist clinical team. This funding provides Protective Order Coordinators, a Stalking Assistant and re-offending checks to support the evaluation.</t>
  </si>
  <si>
    <t>Measuring stalking behaviour in the cohort</t>
  </si>
  <si>
    <t>South Central Probation</t>
  </si>
  <si>
    <t>Multi-Agency Stalking Partnership (MASP) - Administrative support</t>
  </si>
  <si>
    <t xml:space="preserve">The MASP seeks to cement system-wide partnerships, pilot a range of new, innovative interventions for people using stalking behaviours, and expand indirect interventions for those that manage them; all psychologically informed and delivered by a highly specialist clinical team. This porvides administrative support to identify suitable referrals. </t>
  </si>
  <si>
    <t>Identification of suitable cases</t>
  </si>
  <si>
    <t>Yellow Brick Road Projects</t>
  </si>
  <si>
    <t>The Legacy Project</t>
  </si>
  <si>
    <t xml:space="preserve">We provide Mentors for young people who are at risk of or who are being criminally exploited. Our Family Mentors support parents to connect with their young people, create and work with a realistic action plan, and access local services. </t>
  </si>
  <si>
    <t>Test Valley</t>
  </si>
  <si>
    <t>Violence Reduction Unit Budget</t>
  </si>
  <si>
    <t>Home Office - Ring-fenced funding for Violence Reduction</t>
  </si>
  <si>
    <t>Artswork</t>
  </si>
  <si>
    <t xml:space="preserve">Choices: Year 6&amp;7 </t>
  </si>
  <si>
    <t>Year 6&amp;7 Schools Violence Reduction Programme - Social skills and problem solving workshops for children and staff in schools for year six and seven</t>
  </si>
  <si>
    <t>Reducing Vulnerability</t>
  </si>
  <si>
    <t>RESET</t>
  </si>
  <si>
    <t>Voluntary Custody Intervention for 18-25 year olds to divert offenders from criminality and into education, training or employment</t>
  </si>
  <si>
    <t>1:1 support in custody</t>
  </si>
  <si>
    <t>01/06/23 - 31/03/26</t>
  </si>
  <si>
    <t>The King's Trust formally The Prince's Trust</t>
  </si>
  <si>
    <t>Get Ready For Construction Intervention 2025/26</t>
  </si>
  <si>
    <t>A one-week construction-themed course for justice-involved young people aged 16–18 at high risk of serious violence. It includes mentoring before, during, and after the course, with support to gain a CSCS card and access employment opportunities in construction, aiming to reduce violence and offending through education and work.</t>
  </si>
  <si>
    <t>01/10/24 - 31/03/26</t>
  </si>
  <si>
    <t>Focussed Deterrence Programme</t>
  </si>
  <si>
    <t>A partnership approach to violence reduction which seeks to identify those most likely to be involved in violence and provides support for them to desist, with clear communication of the consequences of violence and timely enforcement if violence occurs.</t>
  </si>
  <si>
    <t>Young Futures Panels - Hampshire</t>
  </si>
  <si>
    <t>Young Futures Panels - Isle of Wight</t>
  </si>
  <si>
    <t>Young Futures Panels - Portsmouth</t>
  </si>
  <si>
    <t>Young Futures Panels - Southampton</t>
  </si>
  <si>
    <t>Hampton Trust</t>
  </si>
  <si>
    <t xml:space="preserve">Thriving Mums </t>
  </si>
  <si>
    <t>Support to young mums (18-25) with early justice contact to build stability and reduce reoffending</t>
  </si>
  <si>
    <t>Legacy Plus - Test Valley</t>
  </si>
  <si>
    <t xml:space="preserve">One 2 one mentoring and group social skills development for young people most at risk of harm. </t>
  </si>
  <si>
    <t>Legacy Plus - Basingstoke</t>
  </si>
  <si>
    <t>Legacy Plus - Rushmoor</t>
  </si>
  <si>
    <t>11-16 Mentoring in Southampton</t>
  </si>
  <si>
    <t xml:space="preserve">Early intervention mentoring support for young people at risk of offending behaviour. </t>
  </si>
  <si>
    <t>Hampshire Youth Justice Service</t>
  </si>
  <si>
    <t xml:space="preserve"> Addressing Serious Youth Violence (SYV) and reoffending in Hampshire</t>
  </si>
  <si>
    <t>To address Serious Youth Violence (SYV) and reoffending within the cohort who are supported by the Youth Justice Service in Hampshire</t>
  </si>
  <si>
    <t>Youth Justice Service Provision</t>
  </si>
  <si>
    <t>Youth Justice Services</t>
  </si>
  <si>
    <t>YJS</t>
  </si>
  <si>
    <t xml:space="preserve">Funding Agreement </t>
  </si>
  <si>
    <t>Youth Justice Service Funding</t>
  </si>
  <si>
    <t>Isle of Wight Youth Justice Service</t>
  </si>
  <si>
    <t xml:space="preserve"> Addressing Serious Youth Violence (SYV) and reoffending on the Isle of Wight</t>
  </si>
  <si>
    <t>To address Serious Youth Violence (SYV) and reoffending within the cohort who are supported by the Youth Justice Service on the Isle of Wight</t>
  </si>
  <si>
    <t>Portsmouth Youth Justice Service</t>
  </si>
  <si>
    <t xml:space="preserve"> Addressing Serious Youth Violence (SYV) and reoffending in Portsmouth</t>
  </si>
  <si>
    <t>To address Serious Youth Violence (SYV) and reoffending within the cohort who are supported by the Youth Justice Service in Portsmouth</t>
  </si>
  <si>
    <t>Southampton Youth Justice Services</t>
  </si>
  <si>
    <t xml:space="preserve"> Addressing Serious Youth Violence (SYV) and reoffending in Southampton</t>
  </si>
  <si>
    <t>To address Serious Youth Violence (SYV) and reoffending within the cohort who are supported by the Youth Justice Service in Southampton</t>
  </si>
  <si>
    <t>Youth Diversion Project</t>
  </si>
  <si>
    <t>To provide a Youth Diversion Programme option for Children within Southampton.  This means providing the Joint Decision Making Panel with an additional disposal option that can be considered when deciding on an outcome for a child who has offended.</t>
  </si>
  <si>
    <t>Youth Offending Team Funding 2024/25</t>
  </si>
  <si>
    <t>Hampshire Youth Crime Prevention</t>
  </si>
  <si>
    <t>The provision of YCP work within Hampshire YOT is focused on working with children and young people (age 10-16) at risk of offending and entering the Criminal Justice System.</t>
  </si>
  <si>
    <t>Youth Crime Prevention</t>
  </si>
  <si>
    <t>Provision of a YCP service within the Isle of Wight YOT, working with children (age 10-17) at risk of offending and entering the Criminal Justice System or are exiting it and require longer term preventative support.</t>
  </si>
  <si>
    <t>Reducing First Time Entrants (FTE) analyst</t>
  </si>
  <si>
    <t>YOT Data Analyst to monitor and analyse the FTE cohort to support interventions i.e. identify the key characteristics of FTE to ensure interventions are effectively targeted and can be responsive to trends or issues presented by the FTE cohort</t>
  </si>
  <si>
    <t>Reducing First Time Entrants- Youth Justice Practitioner (YJP) - Triage</t>
  </si>
  <si>
    <t xml:space="preserve">This project will strengthen PYOT's delivery of joint YOT/Police Decision Making/Triage processes through offering direct support to Triage meetings, undertaking Pre-Triage Assessments (PTA) and supervising pre-Court disposals such as Youth Community Resolution (YCR) and Youth Diversion Programmes (YDP). </t>
  </si>
  <si>
    <t>Reducing First Time Entrants (FTE) Team Leader</t>
  </si>
  <si>
    <t xml:space="preserve">To provide management oversight of the screening of C32s (Youth Community Resolutions) and involvement in and oversight of Triage/Pre-Triage Assessment/Youth Diversion delivery on a daily basis.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</si>
</sst>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3" x14ac:knownFonts="1">
    <font>
      <sz val="11"/>
      <color theme="1"/>
      <name val="Calibri"/>
      <family val="2"/>
      <scheme val="minor"/>
    </font>
    <font>
      <sz val="11"/>
      <color theme="1"/>
      <name val="Calibri"/>
      <family val="2"/>
      <scheme val="minor"/>
    </font>
    <font>
      <b/>
      <sz val="12"/>
      <color rgb="FF000000"/>
      <name val="Calibri Light"/>
      <family val="2"/>
      <scheme val="major"/>
    </font>
    <font>
      <b/>
      <sz val="12"/>
      <color theme="1"/>
      <name val="Calibri Light"/>
      <family val="2"/>
      <scheme val="major"/>
    </font>
    <font>
      <sz val="12"/>
      <color theme="1"/>
      <name val="Calibri Light"/>
      <family val="2"/>
      <scheme val="major"/>
    </font>
    <font>
      <sz val="11"/>
      <color rgb="FF000000"/>
      <name val="Calibri"/>
      <family val="2"/>
    </font>
    <font>
      <sz val="12"/>
      <name val="Calibri Light"/>
      <family val="2"/>
      <scheme val="major"/>
    </font>
    <font>
      <sz val="12"/>
      <color rgb="FF000000"/>
      <name val="Calibri Light"/>
      <family val="2"/>
      <scheme val="major"/>
    </font>
    <font>
      <strike/>
      <sz val="12"/>
      <name val="Calibri Light"/>
      <family val="2"/>
      <scheme val="major"/>
    </font>
    <font>
      <sz val="12"/>
      <color rgb="FF000000"/>
      <name val="Calibri Light"/>
      <family val="2"/>
    </font>
    <font>
      <sz val="12"/>
      <color theme="1"/>
      <name val="Calibri Light"/>
      <family val="2"/>
    </font>
    <font>
      <sz val="11"/>
      <color rgb="FF000000"/>
      <name val="Calibri Light"/>
      <family val="2"/>
    </font>
    <font>
      <sz val="12"/>
      <name val="Calibri Light"/>
      <family val="2"/>
    </font>
  </fonts>
  <fills count="4">
    <fill>
      <patternFill patternType="none"/>
    </fill>
    <fill>
      <patternFill patternType="gray125"/>
    </fill>
    <fill>
      <patternFill patternType="solid">
        <fgColor rgb="FF00999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5" fillId="0" borderId="0"/>
    <xf numFmtId="0" fontId="5" fillId="0" borderId="0"/>
    <xf numFmtId="0" fontId="5" fillId="0" borderId="0"/>
    <xf numFmtId="0" fontId="1" fillId="0" borderId="0"/>
  </cellStyleXfs>
  <cellXfs count="54">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0" xfId="0" applyFont="1" applyAlignment="1">
      <alignment horizontal="center" vertical="center"/>
    </xf>
    <xf numFmtId="0" fontId="6" fillId="0" borderId="1" xfId="1" applyFont="1" applyBorder="1" applyAlignment="1">
      <alignment horizontal="center" vertical="center" wrapText="1"/>
    </xf>
    <xf numFmtId="0" fontId="7" fillId="0" borderId="1" xfId="2" applyFont="1" applyBorder="1" applyAlignment="1">
      <alignment horizontal="center" vertical="center" wrapText="1"/>
    </xf>
    <xf numFmtId="164" fontId="6" fillId="0" borderId="1" xfId="1"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1" applyFont="1" applyBorder="1" applyAlignment="1">
      <alignment horizontal="center" vertical="top" wrapText="1"/>
    </xf>
    <xf numFmtId="0" fontId="7" fillId="0" borderId="1" xfId="0" applyFont="1" applyBorder="1" applyAlignment="1">
      <alignment horizontal="center" vertical="center" wrapText="1"/>
    </xf>
    <xf numFmtId="0" fontId="6" fillId="0" borderId="3" xfId="0" applyFont="1" applyBorder="1" applyAlignment="1">
      <alignment horizontal="center" vertical="center" wrapText="1"/>
    </xf>
    <xf numFmtId="164" fontId="7" fillId="0" borderId="1" xfId="2" applyNumberFormat="1" applyFont="1" applyBorder="1" applyAlignment="1">
      <alignment horizontal="center" vertical="center" wrapText="1"/>
    </xf>
    <xf numFmtId="0" fontId="7" fillId="0" borderId="1" xfId="3" applyFont="1" applyBorder="1" applyAlignment="1">
      <alignment horizontal="center" vertical="center" wrapText="1"/>
    </xf>
    <xf numFmtId="0" fontId="4" fillId="0" borderId="1" xfId="1" applyFont="1" applyBorder="1" applyAlignment="1">
      <alignment horizontal="center" vertical="center" wrapText="1"/>
    </xf>
    <xf numFmtId="0" fontId="7" fillId="0" borderId="1" xfId="1" applyFont="1" applyBorder="1" applyAlignment="1">
      <alignment horizontal="center" vertical="center" wrapText="1"/>
    </xf>
    <xf numFmtId="165" fontId="7" fillId="0" borderId="1" xfId="3" applyNumberFormat="1" applyFont="1" applyBorder="1" applyAlignment="1">
      <alignment horizontal="center" vertical="center" wrapText="1"/>
    </xf>
    <xf numFmtId="0" fontId="9" fillId="0" borderId="1" xfId="1" applyFont="1" applyBorder="1" applyAlignment="1">
      <alignment horizontal="center" vertical="center" wrapText="1"/>
    </xf>
    <xf numFmtId="14" fontId="4" fillId="0" borderId="3"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3" applyFont="1" applyBorder="1" applyAlignment="1">
      <alignment horizontal="center" vertical="center" wrapText="1"/>
    </xf>
    <xf numFmtId="165" fontId="11"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164" fontId="4" fillId="0" borderId="1" xfId="0" applyNumberFormat="1" applyFont="1" applyBorder="1" applyAlignment="1">
      <alignment horizontal="center" vertical="center"/>
    </xf>
    <xf numFmtId="165" fontId="7"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165" fontId="7" fillId="0" borderId="3"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2" xfId="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7" fillId="0" borderId="2" xfId="2" applyFont="1" applyBorder="1" applyAlignment="1">
      <alignment horizontal="center" vertical="center" wrapText="1"/>
    </xf>
    <xf numFmtId="0" fontId="7" fillId="0" borderId="2" xfId="1" applyFont="1" applyBorder="1" applyAlignment="1">
      <alignment horizontal="center" vertical="center" wrapText="1"/>
    </xf>
    <xf numFmtId="0" fontId="4" fillId="0" borderId="4" xfId="0" applyFont="1" applyBorder="1" applyAlignment="1">
      <alignment horizontal="center" vertical="center" wrapText="1"/>
    </xf>
    <xf numFmtId="0" fontId="7" fillId="0" borderId="1" xfId="2" applyFont="1" applyBorder="1" applyAlignment="1">
      <alignment horizontal="center" vertical="top" wrapText="1"/>
    </xf>
    <xf numFmtId="0" fontId="7" fillId="0" borderId="5" xfId="2" applyFont="1" applyBorder="1" applyAlignment="1">
      <alignment horizontal="center" vertical="center" wrapText="1"/>
    </xf>
    <xf numFmtId="0" fontId="7" fillId="0" borderId="5" xfId="2" applyFont="1" applyBorder="1" applyAlignment="1">
      <alignment horizontal="center" vertical="top" wrapText="1"/>
    </xf>
    <xf numFmtId="164" fontId="4" fillId="0" borderId="0" xfId="0" applyNumberFormat="1" applyFont="1" applyAlignment="1">
      <alignment horizontal="center" vertical="center"/>
    </xf>
    <xf numFmtId="0" fontId="11" fillId="0" borderId="1" xfId="4" applyFont="1" applyBorder="1" applyAlignment="1">
      <alignment horizontal="center" vertical="center" wrapText="1"/>
    </xf>
    <xf numFmtId="165" fontId="7" fillId="0" borderId="4" xfId="0" applyNumberFormat="1" applyFont="1" applyBorder="1" applyAlignment="1">
      <alignment horizontal="center" vertical="center" wrapText="1"/>
    </xf>
    <xf numFmtId="0" fontId="7" fillId="0" borderId="0" xfId="0" applyFont="1" applyAlignment="1">
      <alignment horizontal="center" vertical="center" wrapText="1"/>
    </xf>
    <xf numFmtId="165" fontId="7" fillId="0" borderId="1" xfId="2" applyNumberFormat="1" applyFont="1" applyBorder="1" applyAlignment="1">
      <alignment horizontal="center" vertical="center" wrapText="1"/>
    </xf>
    <xf numFmtId="0" fontId="4" fillId="0" borderId="0" xfId="0" applyFont="1" applyAlignment="1">
      <alignment horizontal="center" vertical="center" wrapText="1"/>
    </xf>
  </cellXfs>
  <cellStyles count="5">
    <cellStyle name="Normal" xfId="0" builtinId="0"/>
    <cellStyle name="Normal 2" xfId="1" xr:uid="{7F6798C2-F617-48C9-ABFA-B61B83124597}"/>
    <cellStyle name="Normal 3" xfId="3" xr:uid="{B53CE0EF-ABB5-478B-AC31-5AA4838BB88A}"/>
    <cellStyle name="Normal 4" xfId="4" xr:uid="{D1E0A86E-D312-4035-A839-0CAFA041E6EE}"/>
    <cellStyle name="Normal 5" xfId="2" xr:uid="{82835735-97BE-4F7B-9264-DAB6A9E716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hcopcc/Transparency/Decisions/OPCC%20Decision%20Request%20Log.xlsx" TargetMode="External"/><Relationship Id="rId2" Type="http://schemas.openxmlformats.org/officeDocument/2006/relationships/externalLinkPath" Target="https://forcesserip.sharepoint.com/sites/filehcopcc/Transparency/Decisions/OPCC%20Decision%20Request%20Log.xlsx" TargetMode="External"/><Relationship Id="rId1" Type="http://schemas.openxmlformats.org/officeDocument/2006/relationships/externalLinkPath" Target="/sites/filehcopcc/Transparency/Decisions/OPCC%20Decision%20Request%20L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ecision Request Log"/>
      <sheetName val="Dashboard"/>
      <sheetName val="Stats"/>
      <sheetName val="Hants Finance ICT Board"/>
      <sheetName val="Forward Plan 2021"/>
      <sheetName val="Forward Plan 2020-21"/>
      <sheetName val="Forward Plan 2019"/>
      <sheetName val="Lists"/>
    </sheetNames>
    <sheetDataSet>
      <sheetData sheetId="0"/>
      <sheetData sheetId="1"/>
      <sheetData sheetId="2"/>
      <sheetData sheetId="3"/>
      <sheetData sheetId="4"/>
      <sheetData sheetId="5"/>
      <sheetData sheetId="6"/>
      <sheetData sheetId="7">
        <row r="54">
          <cell r="A54" t="str">
            <v>Fast-tracked</v>
          </cell>
        </row>
        <row r="55">
          <cell r="A55" t="str">
            <v>Usual process</v>
          </cell>
        </row>
        <row r="56">
          <cell r="A56" t="str">
            <v>Not known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BD6E9-0CCD-4D4E-83C4-73E218243F09}">
  <sheetPr>
    <pageSetUpPr fitToPage="1"/>
  </sheetPr>
  <dimension ref="A1:S165"/>
  <sheetViews>
    <sheetView tabSelected="1" zoomScale="90" zoomScaleNormal="90" workbookViewId="0">
      <pane xSplit="3" ySplit="1" topLeftCell="D2" activePane="bottomRight" state="frozen"/>
      <selection pane="topRight" activeCell="D1" sqref="D1"/>
      <selection pane="bottomLeft" activeCell="A2" sqref="A2"/>
      <selection pane="bottomRight" activeCell="B3" sqref="B3"/>
    </sheetView>
  </sheetViews>
  <sheetFormatPr defaultColWidth="21.5703125" defaultRowHeight="15.75" customHeight="1" x14ac:dyDescent="0.25"/>
  <cols>
    <col min="1" max="1" width="25.28515625" style="53" customWidth="1"/>
    <col min="2" max="2" width="22.42578125" style="53" customWidth="1"/>
    <col min="3" max="3" width="35" style="53" customWidth="1"/>
    <col min="4" max="4" width="64.42578125" style="53" customWidth="1"/>
    <col min="5" max="5" width="17.5703125" style="53" customWidth="1"/>
    <col min="6" max="6" width="18.42578125" style="53" customWidth="1"/>
    <col min="7" max="7" width="20.5703125" style="53" customWidth="1"/>
    <col min="8" max="8" width="19.140625" style="53" customWidth="1"/>
    <col min="9" max="9" width="33.42578125" style="53" customWidth="1"/>
    <col min="10" max="10" width="17.85546875" style="53" customWidth="1"/>
    <col min="11" max="12" width="17.5703125" style="6" customWidth="1"/>
    <col min="13" max="13" width="17.5703125" style="6" hidden="1" customWidth="1"/>
    <col min="14" max="16" width="13.5703125" style="6" customWidth="1"/>
    <col min="17" max="17" width="20.42578125" style="53" customWidth="1"/>
    <col min="18" max="18" width="31.42578125" style="6" customWidth="1"/>
    <col min="19" max="16384" width="21.5703125" style="6"/>
  </cols>
  <sheetData>
    <row r="1" spans="1:18" ht="47.25" x14ac:dyDescent="0.25">
      <c r="A1" s="1" t="s">
        <v>0</v>
      </c>
      <c r="B1" s="1" t="s">
        <v>1</v>
      </c>
      <c r="C1" s="1" t="s">
        <v>2</v>
      </c>
      <c r="D1" s="1" t="s">
        <v>3</v>
      </c>
      <c r="E1" s="1"/>
      <c r="F1" s="1" t="s">
        <v>4</v>
      </c>
      <c r="G1" s="2" t="s">
        <v>5</v>
      </c>
      <c r="H1" s="2" t="s">
        <v>6</v>
      </c>
      <c r="I1" s="1" t="s">
        <v>7</v>
      </c>
      <c r="J1" s="1" t="s">
        <v>8</v>
      </c>
      <c r="K1" s="3" t="s">
        <v>9</v>
      </c>
      <c r="L1" s="3" t="s">
        <v>10</v>
      </c>
      <c r="M1" s="3" t="s">
        <v>11</v>
      </c>
      <c r="N1" s="4" t="s">
        <v>12</v>
      </c>
      <c r="O1" s="5" t="s">
        <v>13</v>
      </c>
      <c r="P1" s="5" t="s">
        <v>14</v>
      </c>
      <c r="Q1" s="3" t="s">
        <v>15</v>
      </c>
      <c r="R1" s="3" t="s">
        <v>16</v>
      </c>
    </row>
    <row r="2" spans="1:18" ht="31.5" x14ac:dyDescent="0.25">
      <c r="A2" s="7" t="s">
        <v>17</v>
      </c>
      <c r="B2" s="7" t="s">
        <v>17</v>
      </c>
      <c r="C2" s="7" t="s">
        <v>18</v>
      </c>
      <c r="D2" s="7" t="s">
        <v>19</v>
      </c>
      <c r="E2" s="8" t="s">
        <v>20</v>
      </c>
      <c r="F2" s="8" t="s">
        <v>21</v>
      </c>
      <c r="G2" s="8" t="s">
        <v>21</v>
      </c>
      <c r="H2" s="7" t="s">
        <v>22</v>
      </c>
      <c r="I2" s="7" t="s">
        <v>23</v>
      </c>
      <c r="J2" s="7" t="s">
        <v>24</v>
      </c>
      <c r="K2" s="9">
        <v>243199</v>
      </c>
      <c r="L2" s="9">
        <v>193321.28</v>
      </c>
      <c r="M2" s="9">
        <v>49878</v>
      </c>
      <c r="N2" s="10" t="s">
        <v>25</v>
      </c>
      <c r="O2" s="11" t="s">
        <v>26</v>
      </c>
      <c r="P2" s="11" t="s">
        <v>27</v>
      </c>
      <c r="Q2" s="11" t="s">
        <v>28</v>
      </c>
      <c r="R2" s="7" t="s">
        <v>29</v>
      </c>
    </row>
    <row r="3" spans="1:18" ht="78.75" x14ac:dyDescent="0.25">
      <c r="A3" s="12" t="s">
        <v>30</v>
      </c>
      <c r="B3" s="14" t="s">
        <v>562</v>
      </c>
      <c r="C3" s="7" t="s">
        <v>32</v>
      </c>
      <c r="D3" s="7" t="s">
        <v>33</v>
      </c>
      <c r="E3" s="7" t="s">
        <v>34</v>
      </c>
      <c r="F3" s="12" t="s">
        <v>35</v>
      </c>
      <c r="G3" s="7" t="s">
        <v>36</v>
      </c>
      <c r="H3" s="8" t="s">
        <v>37</v>
      </c>
      <c r="I3" s="7" t="s">
        <v>38</v>
      </c>
      <c r="J3" s="7" t="s">
        <v>39</v>
      </c>
      <c r="K3" s="9">
        <v>185000</v>
      </c>
      <c r="L3" s="9">
        <v>185000</v>
      </c>
      <c r="M3" s="9"/>
      <c r="N3" s="10" t="s">
        <v>25</v>
      </c>
      <c r="O3" s="11" t="s">
        <v>26</v>
      </c>
      <c r="P3" s="11" t="s">
        <v>40</v>
      </c>
      <c r="Q3" s="11" t="s">
        <v>28</v>
      </c>
      <c r="R3" s="7" t="s">
        <v>29</v>
      </c>
    </row>
    <row r="4" spans="1:18" ht="126" x14ac:dyDescent="0.25">
      <c r="A4" s="12" t="s">
        <v>30</v>
      </c>
      <c r="B4" s="7" t="s">
        <v>41</v>
      </c>
      <c r="C4" s="7" t="s">
        <v>42</v>
      </c>
      <c r="D4" s="13" t="s">
        <v>43</v>
      </c>
      <c r="E4" s="7" t="s">
        <v>44</v>
      </c>
      <c r="F4" s="12" t="s">
        <v>35</v>
      </c>
      <c r="G4" s="7" t="s">
        <v>36</v>
      </c>
      <c r="H4" s="13" t="s">
        <v>45</v>
      </c>
      <c r="I4" s="7" t="s">
        <v>46</v>
      </c>
      <c r="J4" s="7" t="s">
        <v>39</v>
      </c>
      <c r="K4" s="9">
        <v>294500</v>
      </c>
      <c r="L4" s="9">
        <v>294500</v>
      </c>
      <c r="M4" s="9"/>
      <c r="N4" s="10" t="s">
        <v>25</v>
      </c>
      <c r="O4" s="11" t="s">
        <v>26</v>
      </c>
      <c r="P4" s="11" t="s">
        <v>40</v>
      </c>
      <c r="Q4" s="11" t="s">
        <v>28</v>
      </c>
      <c r="R4" s="7" t="s">
        <v>47</v>
      </c>
    </row>
    <row r="5" spans="1:18" ht="63" x14ac:dyDescent="0.25">
      <c r="A5" s="12" t="s">
        <v>48</v>
      </c>
      <c r="B5" s="14" t="s">
        <v>49</v>
      </c>
      <c r="C5" s="7" t="s">
        <v>50</v>
      </c>
      <c r="D5" s="7" t="s">
        <v>51</v>
      </c>
      <c r="E5" s="7" t="s">
        <v>44</v>
      </c>
      <c r="F5" s="12" t="s">
        <v>35</v>
      </c>
      <c r="G5" s="7" t="s">
        <v>52</v>
      </c>
      <c r="H5" s="7" t="s">
        <v>53</v>
      </c>
      <c r="I5" s="7" t="s">
        <v>54</v>
      </c>
      <c r="J5" s="7" t="s">
        <v>39</v>
      </c>
      <c r="K5" s="9">
        <v>30000</v>
      </c>
      <c r="L5" s="9">
        <v>30000</v>
      </c>
      <c r="M5" s="9"/>
      <c r="N5" s="10" t="s">
        <v>25</v>
      </c>
      <c r="O5" s="11" t="s">
        <v>26</v>
      </c>
      <c r="P5" s="15" t="s">
        <v>55</v>
      </c>
      <c r="Q5" s="11" t="s">
        <v>28</v>
      </c>
      <c r="R5" s="7" t="s">
        <v>47</v>
      </c>
    </row>
    <row r="6" spans="1:18" ht="157.5" x14ac:dyDescent="0.25">
      <c r="A6" s="12" t="s">
        <v>56</v>
      </c>
      <c r="B6" s="7" t="s">
        <v>41</v>
      </c>
      <c r="C6" s="7" t="s">
        <v>57</v>
      </c>
      <c r="D6" s="7" t="s">
        <v>58</v>
      </c>
      <c r="E6" s="7" t="s">
        <v>59</v>
      </c>
      <c r="F6" s="12" t="s">
        <v>35</v>
      </c>
      <c r="G6" s="7" t="s">
        <v>36</v>
      </c>
      <c r="H6" s="13" t="s">
        <v>60</v>
      </c>
      <c r="I6" s="7" t="s">
        <v>61</v>
      </c>
      <c r="J6" s="7" t="s">
        <v>39</v>
      </c>
      <c r="K6" s="9">
        <v>290066</v>
      </c>
      <c r="L6" s="9">
        <v>290066</v>
      </c>
      <c r="M6" s="9"/>
      <c r="N6" s="10" t="s">
        <v>25</v>
      </c>
      <c r="O6" s="11" t="s">
        <v>26</v>
      </c>
      <c r="P6" s="11" t="s">
        <v>62</v>
      </c>
      <c r="Q6" s="11" t="s">
        <v>28</v>
      </c>
      <c r="R6" s="7" t="s">
        <v>63</v>
      </c>
    </row>
    <row r="7" spans="1:18" ht="57" customHeight="1" x14ac:dyDescent="0.25">
      <c r="A7" s="12" t="s">
        <v>56</v>
      </c>
      <c r="B7" s="14" t="s">
        <v>273</v>
      </c>
      <c r="C7" s="7" t="s">
        <v>65</v>
      </c>
      <c r="D7" s="7" t="s">
        <v>66</v>
      </c>
      <c r="E7" s="8" t="s">
        <v>20</v>
      </c>
      <c r="F7" s="8" t="s">
        <v>21</v>
      </c>
      <c r="G7" s="8" t="s">
        <v>21</v>
      </c>
      <c r="H7" s="7" t="s">
        <v>67</v>
      </c>
      <c r="I7" s="7" t="s">
        <v>61</v>
      </c>
      <c r="J7" s="7" t="s">
        <v>39</v>
      </c>
      <c r="K7" s="9">
        <v>47000</v>
      </c>
      <c r="L7" s="9">
        <v>47000</v>
      </c>
      <c r="M7" s="9"/>
      <c r="N7" s="10" t="s">
        <v>25</v>
      </c>
      <c r="O7" s="11" t="s">
        <v>26</v>
      </c>
      <c r="P7" s="11" t="s">
        <v>68</v>
      </c>
      <c r="Q7" s="11" t="s">
        <v>28</v>
      </c>
      <c r="R7" s="7" t="s">
        <v>29</v>
      </c>
    </row>
    <row r="8" spans="1:18" ht="31.5" x14ac:dyDescent="0.25">
      <c r="A8" s="7" t="s">
        <v>69</v>
      </c>
      <c r="B8" s="7" t="s">
        <v>69</v>
      </c>
      <c r="C8" s="7" t="s">
        <v>70</v>
      </c>
      <c r="D8" s="7" t="s">
        <v>71</v>
      </c>
      <c r="E8" s="7" t="s">
        <v>44</v>
      </c>
      <c r="F8" s="7" t="s">
        <v>72</v>
      </c>
      <c r="G8" s="7" t="s">
        <v>72</v>
      </c>
      <c r="H8" s="7" t="s">
        <v>73</v>
      </c>
      <c r="I8" s="7" t="s">
        <v>74</v>
      </c>
      <c r="J8" s="7" t="s">
        <v>24</v>
      </c>
      <c r="K8" s="9">
        <f>375000+60000</f>
        <v>435000</v>
      </c>
      <c r="L8" s="9">
        <v>375000</v>
      </c>
      <c r="M8" s="9">
        <v>60000</v>
      </c>
      <c r="N8" s="10" t="s">
        <v>25</v>
      </c>
      <c r="O8" s="11" t="s">
        <v>26</v>
      </c>
      <c r="P8" s="11" t="s">
        <v>75</v>
      </c>
      <c r="Q8" s="11" t="s">
        <v>28</v>
      </c>
      <c r="R8" s="7" t="s">
        <v>63</v>
      </c>
    </row>
    <row r="9" spans="1:18" ht="110.25" x14ac:dyDescent="0.25">
      <c r="A9" s="7" t="s">
        <v>76</v>
      </c>
      <c r="B9" s="7" t="s">
        <v>76</v>
      </c>
      <c r="C9" s="14" t="s">
        <v>77</v>
      </c>
      <c r="D9" s="14" t="s">
        <v>78</v>
      </c>
      <c r="E9" s="12" t="s">
        <v>20</v>
      </c>
      <c r="F9" s="12" t="s">
        <v>79</v>
      </c>
      <c r="G9" s="12" t="s">
        <v>79</v>
      </c>
      <c r="H9" s="7" t="s">
        <v>77</v>
      </c>
      <c r="I9" s="7" t="s">
        <v>54</v>
      </c>
      <c r="J9" s="7" t="s">
        <v>39</v>
      </c>
      <c r="K9" s="9">
        <v>11564.5</v>
      </c>
      <c r="L9" s="9">
        <v>11564.5</v>
      </c>
      <c r="M9" s="16"/>
      <c r="N9" s="10" t="s">
        <v>25</v>
      </c>
      <c r="O9" s="11" t="s">
        <v>26</v>
      </c>
      <c r="P9" s="11" t="s">
        <v>80</v>
      </c>
      <c r="Q9" s="11" t="s">
        <v>28</v>
      </c>
      <c r="R9" s="7" t="s">
        <v>29</v>
      </c>
    </row>
    <row r="10" spans="1:18" ht="78.75" x14ac:dyDescent="0.25">
      <c r="A10" s="7" t="s">
        <v>64</v>
      </c>
      <c r="B10" s="14" t="s">
        <v>273</v>
      </c>
      <c r="C10" s="7" t="s">
        <v>81</v>
      </c>
      <c r="D10" s="7" t="s">
        <v>66</v>
      </c>
      <c r="E10" s="8" t="s">
        <v>20</v>
      </c>
      <c r="F10" s="8" t="s">
        <v>21</v>
      </c>
      <c r="G10" s="8" t="s">
        <v>21</v>
      </c>
      <c r="H10" s="7" t="s">
        <v>67</v>
      </c>
      <c r="I10" s="7" t="s">
        <v>46</v>
      </c>
      <c r="J10" s="7" t="s">
        <v>24</v>
      </c>
      <c r="K10" s="9">
        <v>407000</v>
      </c>
      <c r="L10" s="9">
        <f>367000</f>
        <v>367000</v>
      </c>
      <c r="M10" s="9">
        <v>40000</v>
      </c>
      <c r="N10" s="10" t="s">
        <v>25</v>
      </c>
      <c r="O10" s="11" t="s">
        <v>26</v>
      </c>
      <c r="P10" s="11" t="s">
        <v>62</v>
      </c>
      <c r="Q10" s="11" t="s">
        <v>28</v>
      </c>
      <c r="R10" s="7" t="s">
        <v>29</v>
      </c>
    </row>
    <row r="11" spans="1:18" ht="78.75" x14ac:dyDescent="0.25">
      <c r="A11" s="12" t="s">
        <v>82</v>
      </c>
      <c r="B11" s="7" t="s">
        <v>83</v>
      </c>
      <c r="C11" s="7" t="s">
        <v>84</v>
      </c>
      <c r="D11" s="7" t="s">
        <v>85</v>
      </c>
      <c r="E11" s="7" t="s">
        <v>44</v>
      </c>
      <c r="F11" s="12" t="s">
        <v>35</v>
      </c>
      <c r="G11" s="17" t="s">
        <v>36</v>
      </c>
      <c r="H11" s="13" t="s">
        <v>86</v>
      </c>
      <c r="I11" s="7" t="s">
        <v>87</v>
      </c>
      <c r="J11" s="7" t="s">
        <v>39</v>
      </c>
      <c r="K11" s="9">
        <v>146000</v>
      </c>
      <c r="L11" s="9">
        <v>146000</v>
      </c>
      <c r="M11" s="9"/>
      <c r="N11" s="10" t="s">
        <v>25</v>
      </c>
      <c r="O11" s="11" t="s">
        <v>26</v>
      </c>
      <c r="P11" s="11" t="s">
        <v>88</v>
      </c>
      <c r="Q11" s="11" t="s">
        <v>28</v>
      </c>
      <c r="R11" s="7" t="s">
        <v>47</v>
      </c>
    </row>
    <row r="12" spans="1:18" ht="47.25" x14ac:dyDescent="0.25">
      <c r="A12" s="7" t="s">
        <v>31</v>
      </c>
      <c r="B12" s="14" t="s">
        <v>562</v>
      </c>
      <c r="C12" s="7" t="s">
        <v>89</v>
      </c>
      <c r="D12" s="7" t="s">
        <v>90</v>
      </c>
      <c r="E12" s="7" t="s">
        <v>34</v>
      </c>
      <c r="F12" s="12" t="s">
        <v>35</v>
      </c>
      <c r="G12" s="17" t="s">
        <v>36</v>
      </c>
      <c r="H12" s="8" t="s">
        <v>91</v>
      </c>
      <c r="I12" s="7" t="s">
        <v>54</v>
      </c>
      <c r="J12" s="7" t="s">
        <v>24</v>
      </c>
      <c r="K12" s="9">
        <v>125000</v>
      </c>
      <c r="L12" s="9">
        <v>125000</v>
      </c>
      <c r="M12" s="9">
        <v>0</v>
      </c>
      <c r="N12" s="10" t="s">
        <v>25</v>
      </c>
      <c r="O12" s="11" t="s">
        <v>26</v>
      </c>
      <c r="P12" s="11" t="s">
        <v>26</v>
      </c>
      <c r="Q12" s="11" t="s">
        <v>28</v>
      </c>
      <c r="R12" s="7" t="s">
        <v>29</v>
      </c>
    </row>
    <row r="13" spans="1:18" ht="47.25" x14ac:dyDescent="0.25">
      <c r="A13" s="7" t="s">
        <v>31</v>
      </c>
      <c r="B13" s="14" t="s">
        <v>562</v>
      </c>
      <c r="C13" s="14" t="s">
        <v>92</v>
      </c>
      <c r="D13" s="14" t="s">
        <v>93</v>
      </c>
      <c r="E13" s="8" t="s">
        <v>20</v>
      </c>
      <c r="F13" s="8" t="s">
        <v>21</v>
      </c>
      <c r="G13" s="8" t="s">
        <v>21</v>
      </c>
      <c r="H13" s="8" t="s">
        <v>37</v>
      </c>
      <c r="I13" s="7" t="s">
        <v>54</v>
      </c>
      <c r="J13" s="7" t="s">
        <v>24</v>
      </c>
      <c r="K13" s="9">
        <v>90000</v>
      </c>
      <c r="L13" s="9">
        <v>90000</v>
      </c>
      <c r="M13" s="9">
        <v>0</v>
      </c>
      <c r="N13" s="10" t="s">
        <v>25</v>
      </c>
      <c r="O13" s="11" t="s">
        <v>26</v>
      </c>
      <c r="P13" s="11" t="s">
        <v>94</v>
      </c>
      <c r="Q13" s="11" t="s">
        <v>28</v>
      </c>
      <c r="R13" s="7" t="s">
        <v>29</v>
      </c>
    </row>
    <row r="14" spans="1:18" ht="110.25" x14ac:dyDescent="0.25">
      <c r="A14" s="7" t="s">
        <v>95</v>
      </c>
      <c r="B14" s="7" t="s">
        <v>95</v>
      </c>
      <c r="C14" s="7" t="s">
        <v>96</v>
      </c>
      <c r="D14" s="13" t="s">
        <v>97</v>
      </c>
      <c r="E14" s="7" t="s">
        <v>44</v>
      </c>
      <c r="F14" s="7" t="s">
        <v>98</v>
      </c>
      <c r="G14" s="7" t="s">
        <v>98</v>
      </c>
      <c r="H14" s="7" t="s">
        <v>98</v>
      </c>
      <c r="I14" s="7" t="s">
        <v>54</v>
      </c>
      <c r="J14" s="7" t="s">
        <v>24</v>
      </c>
      <c r="K14" s="9">
        <v>850000</v>
      </c>
      <c r="L14" s="9">
        <v>850000</v>
      </c>
      <c r="M14" s="9">
        <v>0</v>
      </c>
      <c r="N14" s="10" t="s">
        <v>25</v>
      </c>
      <c r="O14" s="11" t="s">
        <v>26</v>
      </c>
      <c r="P14" s="15" t="s">
        <v>99</v>
      </c>
      <c r="Q14" s="11" t="s">
        <v>28</v>
      </c>
      <c r="R14" s="7" t="s">
        <v>47</v>
      </c>
    </row>
    <row r="15" spans="1:18" ht="47.25" x14ac:dyDescent="0.25">
      <c r="A15" s="7" t="s">
        <v>100</v>
      </c>
      <c r="B15" s="7" t="s">
        <v>100</v>
      </c>
      <c r="C15" s="7" t="s">
        <v>101</v>
      </c>
      <c r="D15" s="7" t="s">
        <v>102</v>
      </c>
      <c r="E15" s="7" t="s">
        <v>44</v>
      </c>
      <c r="F15" s="12" t="s">
        <v>103</v>
      </c>
      <c r="G15" s="7" t="s">
        <v>52</v>
      </c>
      <c r="H15" s="8" t="s">
        <v>104</v>
      </c>
      <c r="I15" s="7" t="s">
        <v>105</v>
      </c>
      <c r="J15" s="7" t="s">
        <v>24</v>
      </c>
      <c r="K15" s="9">
        <v>285000</v>
      </c>
      <c r="L15" s="9">
        <v>250000</v>
      </c>
      <c r="M15" s="9">
        <v>35000</v>
      </c>
      <c r="N15" s="10" t="s">
        <v>25</v>
      </c>
      <c r="O15" s="11" t="s">
        <v>26</v>
      </c>
      <c r="P15" s="15" t="s">
        <v>106</v>
      </c>
      <c r="Q15" s="11" t="s">
        <v>28</v>
      </c>
      <c r="R15" s="7" t="s">
        <v>47</v>
      </c>
    </row>
    <row r="16" spans="1:18" ht="47.25" x14ac:dyDescent="0.25">
      <c r="A16" s="18" t="s">
        <v>41</v>
      </c>
      <c r="B16" s="18" t="s">
        <v>41</v>
      </c>
      <c r="C16" s="18" t="s">
        <v>107</v>
      </c>
      <c r="D16" s="18" t="s">
        <v>108</v>
      </c>
      <c r="E16" s="17" t="s">
        <v>44</v>
      </c>
      <c r="F16" s="17" t="s">
        <v>35</v>
      </c>
      <c r="G16" s="17" t="s">
        <v>109</v>
      </c>
      <c r="H16" s="19" t="s">
        <v>110</v>
      </c>
      <c r="I16" s="7" t="s">
        <v>54</v>
      </c>
      <c r="J16" s="7" t="s">
        <v>24</v>
      </c>
      <c r="K16" s="20">
        <v>130000</v>
      </c>
      <c r="L16" s="20">
        <v>130000</v>
      </c>
      <c r="M16" s="9">
        <v>0</v>
      </c>
      <c r="N16" s="10" t="s">
        <v>25</v>
      </c>
      <c r="O16" s="11" t="s">
        <v>26</v>
      </c>
      <c r="P16" s="11" t="s">
        <v>111</v>
      </c>
      <c r="Q16" s="11" t="s">
        <v>28</v>
      </c>
      <c r="R16" s="19" t="s">
        <v>29</v>
      </c>
    </row>
    <row r="17" spans="1:18" ht="126" x14ac:dyDescent="0.25">
      <c r="A17" s="12" t="s">
        <v>112</v>
      </c>
      <c r="B17" s="18" t="s">
        <v>113</v>
      </c>
      <c r="C17" s="7" t="s">
        <v>114</v>
      </c>
      <c r="D17" s="7" t="s">
        <v>115</v>
      </c>
      <c r="E17" s="7" t="s">
        <v>44</v>
      </c>
      <c r="F17" s="12" t="s">
        <v>35</v>
      </c>
      <c r="G17" s="7" t="s">
        <v>116</v>
      </c>
      <c r="H17" s="13" t="s">
        <v>117</v>
      </c>
      <c r="I17" s="7" t="s">
        <v>118</v>
      </c>
      <c r="J17" s="7" t="s">
        <v>39</v>
      </c>
      <c r="K17" s="20">
        <v>277154</v>
      </c>
      <c r="L17" s="20">
        <v>277154</v>
      </c>
      <c r="M17" s="20"/>
      <c r="N17" s="10" t="s">
        <v>25</v>
      </c>
      <c r="O17" s="11" t="s">
        <v>26</v>
      </c>
      <c r="P17" s="11" t="s">
        <v>119</v>
      </c>
      <c r="Q17" s="11" t="s">
        <v>28</v>
      </c>
      <c r="R17" s="7" t="s">
        <v>47</v>
      </c>
    </row>
    <row r="18" spans="1:18" ht="78.75" x14ac:dyDescent="0.25">
      <c r="A18" s="12" t="s">
        <v>112</v>
      </c>
      <c r="B18" s="14" t="s">
        <v>562</v>
      </c>
      <c r="C18" s="7" t="s">
        <v>120</v>
      </c>
      <c r="D18" s="7" t="s">
        <v>121</v>
      </c>
      <c r="E18" s="7" t="s">
        <v>34</v>
      </c>
      <c r="F18" s="12" t="s">
        <v>35</v>
      </c>
      <c r="G18" s="7" t="s">
        <v>116</v>
      </c>
      <c r="H18" s="7" t="s">
        <v>122</v>
      </c>
      <c r="I18" s="7" t="s">
        <v>118</v>
      </c>
      <c r="J18" s="7" t="s">
        <v>39</v>
      </c>
      <c r="K18" s="20">
        <v>37500</v>
      </c>
      <c r="L18" s="20">
        <v>37500</v>
      </c>
      <c r="M18" s="20"/>
      <c r="N18" s="10" t="s">
        <v>25</v>
      </c>
      <c r="O18" s="11" t="s">
        <v>26</v>
      </c>
      <c r="P18" s="11" t="s">
        <v>123</v>
      </c>
      <c r="Q18" s="11" t="s">
        <v>28</v>
      </c>
      <c r="R18" s="7" t="s">
        <v>29</v>
      </c>
    </row>
    <row r="19" spans="1:18" ht="47.25" x14ac:dyDescent="0.25">
      <c r="A19" s="18" t="s">
        <v>31</v>
      </c>
      <c r="B19" s="14" t="s">
        <v>562</v>
      </c>
      <c r="C19" s="18" t="s">
        <v>124</v>
      </c>
      <c r="D19" s="18" t="s">
        <v>125</v>
      </c>
      <c r="E19" s="7" t="s">
        <v>44</v>
      </c>
      <c r="F19" s="12" t="s">
        <v>103</v>
      </c>
      <c r="G19" s="19" t="s">
        <v>52</v>
      </c>
      <c r="H19" s="8" t="s">
        <v>104</v>
      </c>
      <c r="I19" s="7" t="s">
        <v>118</v>
      </c>
      <c r="J19" s="7" t="s">
        <v>24</v>
      </c>
      <c r="K19" s="20">
        <f>64710*2</f>
        <v>129420</v>
      </c>
      <c r="L19" s="20">
        <f>64710*2</f>
        <v>129420</v>
      </c>
      <c r="M19" s="9">
        <v>0</v>
      </c>
      <c r="N19" s="10" t="s">
        <v>25</v>
      </c>
      <c r="O19" s="11" t="s">
        <v>26</v>
      </c>
      <c r="P19" s="11" t="s">
        <v>126</v>
      </c>
      <c r="Q19" s="11" t="s">
        <v>28</v>
      </c>
      <c r="R19" s="7" t="s">
        <v>47</v>
      </c>
    </row>
    <row r="20" spans="1:18" ht="78.75" x14ac:dyDescent="0.25">
      <c r="A20" s="18" t="s">
        <v>127</v>
      </c>
      <c r="B20" s="18" t="s">
        <v>127</v>
      </c>
      <c r="C20" s="7" t="s">
        <v>128</v>
      </c>
      <c r="D20" s="7" t="s">
        <v>129</v>
      </c>
      <c r="E20" s="7" t="s">
        <v>44</v>
      </c>
      <c r="F20" s="12" t="s">
        <v>103</v>
      </c>
      <c r="G20" s="19" t="s">
        <v>52</v>
      </c>
      <c r="H20" s="19" t="s">
        <v>130</v>
      </c>
      <c r="I20" s="7" t="s">
        <v>131</v>
      </c>
      <c r="J20" s="7" t="s">
        <v>24</v>
      </c>
      <c r="K20" s="20">
        <v>237927</v>
      </c>
      <c r="L20" s="20">
        <v>182058</v>
      </c>
      <c r="M20" s="20">
        <v>55869</v>
      </c>
      <c r="N20" s="10" t="s">
        <v>25</v>
      </c>
      <c r="O20" s="11" t="s">
        <v>26</v>
      </c>
      <c r="P20" s="15" t="s">
        <v>132</v>
      </c>
      <c r="Q20" s="11" t="s">
        <v>28</v>
      </c>
      <c r="R20" s="7" t="s">
        <v>47</v>
      </c>
    </row>
    <row r="21" spans="1:18" ht="94.5" x14ac:dyDescent="0.25">
      <c r="A21" s="18" t="s">
        <v>113</v>
      </c>
      <c r="B21" s="18" t="s">
        <v>113</v>
      </c>
      <c r="C21" s="7" t="s">
        <v>133</v>
      </c>
      <c r="D21" s="7" t="s">
        <v>134</v>
      </c>
      <c r="E21" s="7" t="s">
        <v>44</v>
      </c>
      <c r="F21" s="12" t="s">
        <v>103</v>
      </c>
      <c r="G21" s="19" t="s">
        <v>52</v>
      </c>
      <c r="H21" s="19" t="s">
        <v>130</v>
      </c>
      <c r="I21" s="7" t="s">
        <v>135</v>
      </c>
      <c r="J21" s="7" t="s">
        <v>24</v>
      </c>
      <c r="K21" s="20">
        <v>246181</v>
      </c>
      <c r="L21" s="20">
        <f>164075+38453</f>
        <v>202528</v>
      </c>
      <c r="M21" s="20">
        <v>43653</v>
      </c>
      <c r="N21" s="10" t="s">
        <v>25</v>
      </c>
      <c r="O21" s="11" t="s">
        <v>26</v>
      </c>
      <c r="P21" s="15" t="s">
        <v>132</v>
      </c>
      <c r="Q21" s="11" t="s">
        <v>28</v>
      </c>
      <c r="R21" s="7" t="s">
        <v>47</v>
      </c>
    </row>
    <row r="22" spans="1:18" ht="78.75" x14ac:dyDescent="0.25">
      <c r="A22" s="18" t="s">
        <v>100</v>
      </c>
      <c r="B22" s="18" t="s">
        <v>100</v>
      </c>
      <c r="C22" s="7" t="s">
        <v>136</v>
      </c>
      <c r="D22" s="7" t="s">
        <v>129</v>
      </c>
      <c r="E22" s="7" t="s">
        <v>44</v>
      </c>
      <c r="F22" s="12" t="s">
        <v>103</v>
      </c>
      <c r="G22" s="19" t="s">
        <v>52</v>
      </c>
      <c r="H22" s="19" t="s">
        <v>130</v>
      </c>
      <c r="I22" s="7" t="s">
        <v>137</v>
      </c>
      <c r="J22" s="7" t="s">
        <v>24</v>
      </c>
      <c r="K22" s="20">
        <v>209511</v>
      </c>
      <c r="L22" s="20">
        <v>172033</v>
      </c>
      <c r="M22" s="20">
        <v>37478</v>
      </c>
      <c r="N22" s="10" t="s">
        <v>25</v>
      </c>
      <c r="O22" s="11" t="s">
        <v>26</v>
      </c>
      <c r="P22" s="15" t="s">
        <v>132</v>
      </c>
      <c r="Q22" s="11" t="s">
        <v>28</v>
      </c>
      <c r="R22" s="7" t="s">
        <v>47</v>
      </c>
    </row>
    <row r="23" spans="1:18" ht="47.25" x14ac:dyDescent="0.25">
      <c r="A23" s="18" t="s">
        <v>100</v>
      </c>
      <c r="B23" s="18" t="s">
        <v>100</v>
      </c>
      <c r="C23" s="7" t="s">
        <v>138</v>
      </c>
      <c r="D23" s="18" t="s">
        <v>139</v>
      </c>
      <c r="E23" s="7" t="s">
        <v>44</v>
      </c>
      <c r="F23" s="14" t="s">
        <v>103</v>
      </c>
      <c r="G23" s="19" t="s">
        <v>52</v>
      </c>
      <c r="H23" s="19" t="s">
        <v>130</v>
      </c>
      <c r="I23" s="7" t="s">
        <v>54</v>
      </c>
      <c r="J23" s="7" t="s">
        <v>24</v>
      </c>
      <c r="K23" s="20">
        <f>233755.5*2</f>
        <v>467511</v>
      </c>
      <c r="L23" s="20">
        <v>315105</v>
      </c>
      <c r="M23" s="20">
        <v>152406</v>
      </c>
      <c r="N23" s="10" t="s">
        <v>25</v>
      </c>
      <c r="O23" s="11" t="s">
        <v>26</v>
      </c>
      <c r="P23" s="15" t="s">
        <v>132</v>
      </c>
      <c r="Q23" s="11" t="s">
        <v>28</v>
      </c>
      <c r="R23" s="7" t="s">
        <v>47</v>
      </c>
    </row>
    <row r="24" spans="1:18" ht="47.25" x14ac:dyDescent="0.25">
      <c r="A24" s="12" t="s">
        <v>140</v>
      </c>
      <c r="B24" s="18" t="s">
        <v>141</v>
      </c>
      <c r="C24" s="18" t="s">
        <v>142</v>
      </c>
      <c r="D24" s="18" t="s">
        <v>143</v>
      </c>
      <c r="E24" s="7" t="s">
        <v>34</v>
      </c>
      <c r="F24" s="12" t="s">
        <v>103</v>
      </c>
      <c r="G24" s="17" t="s">
        <v>52</v>
      </c>
      <c r="H24" s="21" t="s">
        <v>144</v>
      </c>
      <c r="I24" s="7" t="s">
        <v>54</v>
      </c>
      <c r="J24" s="7" t="s">
        <v>39</v>
      </c>
      <c r="K24" s="20">
        <v>33385</v>
      </c>
      <c r="L24" s="20">
        <v>33385</v>
      </c>
      <c r="M24" s="20"/>
      <c r="N24" s="10" t="s">
        <v>25</v>
      </c>
      <c r="O24" s="11" t="s">
        <v>26</v>
      </c>
      <c r="P24" s="22" t="s">
        <v>145</v>
      </c>
      <c r="Q24" s="11" t="s">
        <v>28</v>
      </c>
      <c r="R24" s="7" t="s">
        <v>47</v>
      </c>
    </row>
    <row r="25" spans="1:18" ht="47.25" x14ac:dyDescent="0.25">
      <c r="A25" s="23" t="s">
        <v>146</v>
      </c>
      <c r="B25" s="23" t="s">
        <v>146</v>
      </c>
      <c r="C25" s="24" t="s">
        <v>147</v>
      </c>
      <c r="D25" s="25" t="s">
        <v>148</v>
      </c>
      <c r="E25" s="26" t="s">
        <v>44</v>
      </c>
      <c r="F25" s="27" t="s">
        <v>149</v>
      </c>
      <c r="G25" s="28" t="s">
        <v>150</v>
      </c>
      <c r="H25" s="19" t="s">
        <v>130</v>
      </c>
      <c r="I25" s="26" t="s">
        <v>54</v>
      </c>
      <c r="J25" s="26" t="s">
        <v>24</v>
      </c>
      <c r="K25" s="29">
        <v>1082.5</v>
      </c>
      <c r="L25" s="29">
        <v>1082.5</v>
      </c>
      <c r="M25" s="9">
        <v>0</v>
      </c>
      <c r="N25" s="30" t="s">
        <v>25</v>
      </c>
      <c r="O25" s="11" t="s">
        <v>151</v>
      </c>
      <c r="P25" s="31" t="s">
        <v>27</v>
      </c>
      <c r="Q25" s="31" t="s">
        <v>28</v>
      </c>
      <c r="R25" s="26" t="s">
        <v>29</v>
      </c>
    </row>
    <row r="26" spans="1:18" ht="47.25" x14ac:dyDescent="0.25">
      <c r="A26" s="23" t="s">
        <v>152</v>
      </c>
      <c r="B26" s="32" t="s">
        <v>153</v>
      </c>
      <c r="C26" s="24" t="s">
        <v>154</v>
      </c>
      <c r="D26" s="25" t="s">
        <v>155</v>
      </c>
      <c r="E26" s="26" t="s">
        <v>20</v>
      </c>
      <c r="F26" s="8" t="s">
        <v>35</v>
      </c>
      <c r="G26" s="28" t="s">
        <v>52</v>
      </c>
      <c r="H26" s="21" t="s">
        <v>144</v>
      </c>
      <c r="I26" s="26" t="s">
        <v>54</v>
      </c>
      <c r="J26" s="26" t="s">
        <v>24</v>
      </c>
      <c r="K26" s="20">
        <v>30000</v>
      </c>
      <c r="L26" s="20">
        <v>30000</v>
      </c>
      <c r="M26" s="9">
        <v>0</v>
      </c>
      <c r="N26" s="30" t="s">
        <v>25</v>
      </c>
      <c r="O26" s="11" t="s">
        <v>26</v>
      </c>
      <c r="P26" s="33" t="s">
        <v>156</v>
      </c>
      <c r="Q26" s="31" t="s">
        <v>28</v>
      </c>
      <c r="R26" s="26" t="s">
        <v>29</v>
      </c>
    </row>
    <row r="27" spans="1:18" ht="78.75" x14ac:dyDescent="0.25">
      <c r="A27" s="12" t="s">
        <v>157</v>
      </c>
      <c r="B27" s="12" t="s">
        <v>157</v>
      </c>
      <c r="C27" s="12" t="s">
        <v>158</v>
      </c>
      <c r="D27" s="7" t="s">
        <v>159</v>
      </c>
      <c r="E27" s="8" t="s">
        <v>20</v>
      </c>
      <c r="F27" s="8" t="s">
        <v>21</v>
      </c>
      <c r="G27" s="12" t="s">
        <v>160</v>
      </c>
      <c r="H27" s="12" t="s">
        <v>161</v>
      </c>
      <c r="I27" s="7" t="s">
        <v>54</v>
      </c>
      <c r="J27" s="7" t="s">
        <v>24</v>
      </c>
      <c r="K27" s="34">
        <v>53752</v>
      </c>
      <c r="L27" s="34">
        <v>53752</v>
      </c>
      <c r="M27" s="9">
        <v>0</v>
      </c>
      <c r="N27" s="10" t="s">
        <v>25</v>
      </c>
      <c r="O27" s="11" t="s">
        <v>26</v>
      </c>
      <c r="P27" s="11" t="s">
        <v>162</v>
      </c>
      <c r="Q27" s="11" t="s">
        <v>28</v>
      </c>
      <c r="R27" s="19" t="s">
        <v>29</v>
      </c>
    </row>
    <row r="28" spans="1:18" ht="110.25" x14ac:dyDescent="0.25">
      <c r="A28" s="18" t="s">
        <v>163</v>
      </c>
      <c r="B28" s="18" t="s">
        <v>163</v>
      </c>
      <c r="C28" s="18" t="s">
        <v>164</v>
      </c>
      <c r="D28" s="18" t="s">
        <v>165</v>
      </c>
      <c r="E28" s="8" t="s">
        <v>20</v>
      </c>
      <c r="F28" s="12" t="s">
        <v>166</v>
      </c>
      <c r="G28" s="17" t="s">
        <v>166</v>
      </c>
      <c r="H28" s="19" t="s">
        <v>167</v>
      </c>
      <c r="I28" s="7" t="s">
        <v>54</v>
      </c>
      <c r="J28" s="8" t="s">
        <v>24</v>
      </c>
      <c r="K28" s="20">
        <v>75164</v>
      </c>
      <c r="L28" s="20">
        <v>75164</v>
      </c>
      <c r="M28" s="9">
        <v>0</v>
      </c>
      <c r="N28" s="10" t="s">
        <v>168</v>
      </c>
      <c r="O28" s="11" t="s">
        <v>26</v>
      </c>
      <c r="P28" s="11" t="s">
        <v>68</v>
      </c>
      <c r="Q28" s="11" t="s">
        <v>163</v>
      </c>
      <c r="R28" s="7" t="s">
        <v>29</v>
      </c>
    </row>
    <row r="29" spans="1:18" ht="47.25" x14ac:dyDescent="0.25">
      <c r="A29" s="14" t="s">
        <v>169</v>
      </c>
      <c r="B29" s="14" t="s">
        <v>169</v>
      </c>
      <c r="C29" s="14" t="s">
        <v>170</v>
      </c>
      <c r="D29" s="14" t="s">
        <v>171</v>
      </c>
      <c r="E29" s="8" t="s">
        <v>20</v>
      </c>
      <c r="F29" s="8" t="s">
        <v>21</v>
      </c>
      <c r="G29" s="12" t="s">
        <v>172</v>
      </c>
      <c r="H29" s="12" t="s">
        <v>173</v>
      </c>
      <c r="I29" s="7" t="s">
        <v>54</v>
      </c>
      <c r="J29" s="7" t="s">
        <v>24</v>
      </c>
      <c r="K29" s="35">
        <v>20000</v>
      </c>
      <c r="L29" s="35">
        <v>20000</v>
      </c>
      <c r="M29" s="35"/>
      <c r="N29" s="10" t="s">
        <v>168</v>
      </c>
      <c r="O29" s="11" t="s">
        <v>26</v>
      </c>
      <c r="P29" s="11" t="s">
        <v>174</v>
      </c>
      <c r="Q29" s="11" t="s">
        <v>175</v>
      </c>
      <c r="R29" s="19" t="s">
        <v>176</v>
      </c>
    </row>
    <row r="30" spans="1:18" ht="47.25" x14ac:dyDescent="0.25">
      <c r="A30" s="14" t="s">
        <v>169</v>
      </c>
      <c r="B30" s="14" t="s">
        <v>169</v>
      </c>
      <c r="C30" s="14" t="s">
        <v>177</v>
      </c>
      <c r="D30" s="14" t="s">
        <v>178</v>
      </c>
      <c r="E30" s="8" t="s">
        <v>20</v>
      </c>
      <c r="F30" s="8" t="s">
        <v>21</v>
      </c>
      <c r="G30" s="12" t="s">
        <v>172</v>
      </c>
      <c r="H30" s="12" t="s">
        <v>173</v>
      </c>
      <c r="I30" s="7" t="s">
        <v>54</v>
      </c>
      <c r="J30" s="7" t="s">
        <v>24</v>
      </c>
      <c r="K30" s="35">
        <v>129333</v>
      </c>
      <c r="L30" s="35">
        <v>129333</v>
      </c>
      <c r="M30" s="35"/>
      <c r="N30" s="10" t="s">
        <v>168</v>
      </c>
      <c r="O30" s="11" t="s">
        <v>26</v>
      </c>
      <c r="P30" s="11" t="s">
        <v>174</v>
      </c>
      <c r="Q30" s="11" t="s">
        <v>175</v>
      </c>
      <c r="R30" s="19" t="s">
        <v>176</v>
      </c>
    </row>
    <row r="31" spans="1:18" ht="47.25" x14ac:dyDescent="0.25">
      <c r="A31" s="14" t="s">
        <v>56</v>
      </c>
      <c r="B31" s="14" t="s">
        <v>273</v>
      </c>
      <c r="C31" s="14" t="s">
        <v>179</v>
      </c>
      <c r="D31" s="14" t="s">
        <v>180</v>
      </c>
      <c r="E31" s="8" t="s">
        <v>20</v>
      </c>
      <c r="F31" s="8" t="s">
        <v>21</v>
      </c>
      <c r="G31" s="12" t="s">
        <v>172</v>
      </c>
      <c r="H31" s="12" t="s">
        <v>173</v>
      </c>
      <c r="I31" s="7" t="s">
        <v>54</v>
      </c>
      <c r="J31" s="7" t="s">
        <v>24</v>
      </c>
      <c r="K31" s="35">
        <v>19415</v>
      </c>
      <c r="L31" s="35">
        <v>19415</v>
      </c>
      <c r="M31" s="35"/>
      <c r="N31" s="10" t="s">
        <v>168</v>
      </c>
      <c r="O31" s="11" t="s">
        <v>26</v>
      </c>
      <c r="P31" s="11" t="s">
        <v>174</v>
      </c>
      <c r="Q31" s="11" t="s">
        <v>175</v>
      </c>
      <c r="R31" s="19" t="s">
        <v>176</v>
      </c>
    </row>
    <row r="32" spans="1:18" ht="47.25" x14ac:dyDescent="0.25">
      <c r="A32" s="14" t="s">
        <v>181</v>
      </c>
      <c r="B32" s="14" t="s">
        <v>181</v>
      </c>
      <c r="C32" s="14" t="s">
        <v>182</v>
      </c>
      <c r="D32" s="14" t="s">
        <v>183</v>
      </c>
      <c r="E32" s="8" t="s">
        <v>20</v>
      </c>
      <c r="F32" s="8" t="s">
        <v>21</v>
      </c>
      <c r="G32" s="12" t="s">
        <v>172</v>
      </c>
      <c r="H32" s="23" t="s">
        <v>173</v>
      </c>
      <c r="I32" s="7" t="s">
        <v>54</v>
      </c>
      <c r="J32" s="7" t="s">
        <v>24</v>
      </c>
      <c r="K32" s="35">
        <v>38000</v>
      </c>
      <c r="L32" s="35">
        <v>38000</v>
      </c>
      <c r="M32" s="35"/>
      <c r="N32" s="10" t="s">
        <v>168</v>
      </c>
      <c r="O32" s="11" t="s">
        <v>26</v>
      </c>
      <c r="P32" s="11" t="s">
        <v>174</v>
      </c>
      <c r="Q32" s="11" t="s">
        <v>175</v>
      </c>
      <c r="R32" s="19" t="s">
        <v>176</v>
      </c>
    </row>
    <row r="33" spans="1:18" ht="47.25" x14ac:dyDescent="0.25">
      <c r="A33" s="14" t="s">
        <v>30</v>
      </c>
      <c r="B33" s="14" t="s">
        <v>184</v>
      </c>
      <c r="C33" s="14" t="s">
        <v>185</v>
      </c>
      <c r="D33" s="14" t="s">
        <v>183</v>
      </c>
      <c r="E33" s="8" t="s">
        <v>20</v>
      </c>
      <c r="F33" s="8" t="s">
        <v>21</v>
      </c>
      <c r="G33" s="12" t="s">
        <v>172</v>
      </c>
      <c r="H33" s="23" t="s">
        <v>173</v>
      </c>
      <c r="I33" s="7" t="s">
        <v>54</v>
      </c>
      <c r="J33" s="7" t="s">
        <v>24</v>
      </c>
      <c r="K33" s="35">
        <v>25272</v>
      </c>
      <c r="L33" s="35">
        <v>25272</v>
      </c>
      <c r="M33" s="35"/>
      <c r="N33" s="10" t="s">
        <v>168</v>
      </c>
      <c r="O33" s="11" t="s">
        <v>26</v>
      </c>
      <c r="P33" s="11" t="s">
        <v>174</v>
      </c>
      <c r="Q33" s="11" t="s">
        <v>175</v>
      </c>
      <c r="R33" s="19" t="s">
        <v>176</v>
      </c>
    </row>
    <row r="34" spans="1:18" ht="47.25" x14ac:dyDescent="0.25">
      <c r="A34" s="14" t="s">
        <v>30</v>
      </c>
      <c r="B34" s="36" t="s">
        <v>184</v>
      </c>
      <c r="C34" s="14" t="s">
        <v>186</v>
      </c>
      <c r="D34" s="14" t="s">
        <v>187</v>
      </c>
      <c r="E34" s="8" t="s">
        <v>20</v>
      </c>
      <c r="F34" s="8" t="s">
        <v>21</v>
      </c>
      <c r="G34" s="12" t="s">
        <v>188</v>
      </c>
      <c r="H34" s="8" t="s">
        <v>189</v>
      </c>
      <c r="I34" s="7" t="s">
        <v>190</v>
      </c>
      <c r="J34" s="7" t="s">
        <v>24</v>
      </c>
      <c r="K34" s="35">
        <v>45000</v>
      </c>
      <c r="L34" s="35">
        <v>45000</v>
      </c>
      <c r="M34" s="35"/>
      <c r="N34" s="10" t="s">
        <v>168</v>
      </c>
      <c r="O34" s="37" t="s">
        <v>191</v>
      </c>
      <c r="P34" s="11" t="s">
        <v>192</v>
      </c>
      <c r="Q34" s="11" t="s">
        <v>175</v>
      </c>
      <c r="R34" s="19" t="s">
        <v>176</v>
      </c>
    </row>
    <row r="35" spans="1:18" ht="78.75" x14ac:dyDescent="0.25">
      <c r="A35" s="14" t="s">
        <v>113</v>
      </c>
      <c r="B35" s="14" t="s">
        <v>113</v>
      </c>
      <c r="C35" s="14" t="s">
        <v>193</v>
      </c>
      <c r="D35" s="14" t="s">
        <v>194</v>
      </c>
      <c r="E35" s="7" t="s">
        <v>44</v>
      </c>
      <c r="F35" s="12" t="s">
        <v>35</v>
      </c>
      <c r="G35" s="12" t="s">
        <v>36</v>
      </c>
      <c r="H35" s="12" t="s">
        <v>130</v>
      </c>
      <c r="I35" s="14" t="s">
        <v>195</v>
      </c>
      <c r="J35" s="8" t="s">
        <v>24</v>
      </c>
      <c r="K35" s="35">
        <v>81100</v>
      </c>
      <c r="L35" s="35">
        <v>81100</v>
      </c>
      <c r="M35" s="9">
        <v>0</v>
      </c>
      <c r="N35" s="10" t="s">
        <v>168</v>
      </c>
      <c r="O35" s="11" t="s">
        <v>26</v>
      </c>
      <c r="P35" s="11" t="s">
        <v>196</v>
      </c>
      <c r="Q35" s="11" t="s">
        <v>197</v>
      </c>
      <c r="R35" s="19" t="s">
        <v>198</v>
      </c>
    </row>
    <row r="36" spans="1:18" ht="78.75" x14ac:dyDescent="0.25">
      <c r="A36" s="14" t="s">
        <v>41</v>
      </c>
      <c r="B36" s="14" t="s">
        <v>41</v>
      </c>
      <c r="C36" s="14" t="s">
        <v>199</v>
      </c>
      <c r="D36" s="14" t="s">
        <v>200</v>
      </c>
      <c r="E36" s="7" t="s">
        <v>44</v>
      </c>
      <c r="F36" s="12" t="s">
        <v>35</v>
      </c>
      <c r="G36" s="12" t="s">
        <v>36</v>
      </c>
      <c r="H36" s="12" t="s">
        <v>201</v>
      </c>
      <c r="I36" s="14" t="s">
        <v>202</v>
      </c>
      <c r="J36" s="8" t="s">
        <v>24</v>
      </c>
      <c r="K36" s="35">
        <v>234102</v>
      </c>
      <c r="L36" s="35">
        <v>234102</v>
      </c>
      <c r="M36" s="9">
        <v>0</v>
      </c>
      <c r="N36" s="10" t="s">
        <v>168</v>
      </c>
      <c r="O36" s="11" t="s">
        <v>26</v>
      </c>
      <c r="P36" s="11" t="s">
        <v>196</v>
      </c>
      <c r="Q36" s="11" t="s">
        <v>197</v>
      </c>
      <c r="R36" s="19" t="s">
        <v>198</v>
      </c>
    </row>
    <row r="37" spans="1:18" ht="78.75" x14ac:dyDescent="0.25">
      <c r="A37" s="14" t="s">
        <v>100</v>
      </c>
      <c r="B37" s="14" t="s">
        <v>100</v>
      </c>
      <c r="C37" s="38" t="s">
        <v>203</v>
      </c>
      <c r="D37" s="14" t="s">
        <v>204</v>
      </c>
      <c r="E37" s="7" t="s">
        <v>44</v>
      </c>
      <c r="F37" s="12" t="s">
        <v>35</v>
      </c>
      <c r="G37" s="7" t="s">
        <v>52</v>
      </c>
      <c r="H37" s="12" t="s">
        <v>205</v>
      </c>
      <c r="I37" s="14" t="s">
        <v>87</v>
      </c>
      <c r="J37" s="8" t="s">
        <v>24</v>
      </c>
      <c r="K37" s="35">
        <v>15944</v>
      </c>
      <c r="L37" s="35">
        <v>15944</v>
      </c>
      <c r="M37" s="9">
        <v>0</v>
      </c>
      <c r="N37" s="10" t="s">
        <v>168</v>
      </c>
      <c r="O37" s="11" t="s">
        <v>26</v>
      </c>
      <c r="P37" s="11" t="s">
        <v>68</v>
      </c>
      <c r="Q37" s="11" t="s">
        <v>197</v>
      </c>
      <c r="R37" s="19" t="s">
        <v>198</v>
      </c>
    </row>
    <row r="38" spans="1:18" ht="78.75" x14ac:dyDescent="0.25">
      <c r="A38" s="14" t="s">
        <v>100</v>
      </c>
      <c r="B38" s="14" t="s">
        <v>100</v>
      </c>
      <c r="C38" s="38" t="s">
        <v>206</v>
      </c>
      <c r="D38" s="14" t="s">
        <v>204</v>
      </c>
      <c r="E38" s="7" t="s">
        <v>44</v>
      </c>
      <c r="F38" s="12" t="s">
        <v>35</v>
      </c>
      <c r="G38" s="7" t="s">
        <v>52</v>
      </c>
      <c r="H38" s="12" t="s">
        <v>205</v>
      </c>
      <c r="I38" s="14" t="s">
        <v>87</v>
      </c>
      <c r="J38" s="8" t="s">
        <v>24</v>
      </c>
      <c r="K38" s="35">
        <v>19847</v>
      </c>
      <c r="L38" s="35">
        <v>19847</v>
      </c>
      <c r="M38" s="9">
        <v>0</v>
      </c>
      <c r="N38" s="10" t="s">
        <v>168</v>
      </c>
      <c r="O38" s="11" t="s">
        <v>26</v>
      </c>
      <c r="P38" s="11" t="s">
        <v>68</v>
      </c>
      <c r="Q38" s="11" t="s">
        <v>197</v>
      </c>
      <c r="R38" s="19" t="s">
        <v>198</v>
      </c>
    </row>
    <row r="39" spans="1:18" ht="78.75" x14ac:dyDescent="0.25">
      <c r="A39" s="14" t="s">
        <v>100</v>
      </c>
      <c r="B39" s="14" t="s">
        <v>100</v>
      </c>
      <c r="C39" s="38" t="s">
        <v>207</v>
      </c>
      <c r="D39" s="14" t="s">
        <v>208</v>
      </c>
      <c r="E39" s="7" t="s">
        <v>44</v>
      </c>
      <c r="F39" s="12" t="s">
        <v>35</v>
      </c>
      <c r="G39" s="7" t="s">
        <v>52</v>
      </c>
      <c r="H39" s="12" t="s">
        <v>130</v>
      </c>
      <c r="I39" s="14" t="s">
        <v>209</v>
      </c>
      <c r="J39" s="8" t="s">
        <v>24</v>
      </c>
      <c r="K39" s="35">
        <v>20749</v>
      </c>
      <c r="L39" s="35">
        <v>20749</v>
      </c>
      <c r="M39" s="9">
        <v>0</v>
      </c>
      <c r="N39" s="10" t="s">
        <v>168</v>
      </c>
      <c r="O39" s="11" t="s">
        <v>26</v>
      </c>
      <c r="P39" s="11" t="s">
        <v>68</v>
      </c>
      <c r="Q39" s="11" t="s">
        <v>197</v>
      </c>
      <c r="R39" s="19" t="s">
        <v>198</v>
      </c>
    </row>
    <row r="40" spans="1:18" ht="78.75" x14ac:dyDescent="0.25">
      <c r="A40" s="14" t="s">
        <v>100</v>
      </c>
      <c r="B40" s="14" t="s">
        <v>100</v>
      </c>
      <c r="C40" s="38" t="s">
        <v>210</v>
      </c>
      <c r="D40" s="14" t="s">
        <v>208</v>
      </c>
      <c r="E40" s="7" t="s">
        <v>211</v>
      </c>
      <c r="F40" s="12" t="s">
        <v>35</v>
      </c>
      <c r="G40" s="39" t="s">
        <v>52</v>
      </c>
      <c r="H40" s="40" t="s">
        <v>130</v>
      </c>
      <c r="I40" s="14" t="s">
        <v>87</v>
      </c>
      <c r="J40" s="8" t="s">
        <v>24</v>
      </c>
      <c r="K40" s="35">
        <v>20749</v>
      </c>
      <c r="L40" s="35">
        <v>20749</v>
      </c>
      <c r="M40" s="9">
        <v>0</v>
      </c>
      <c r="N40" s="41" t="s">
        <v>168</v>
      </c>
      <c r="O40" s="11" t="s">
        <v>26</v>
      </c>
      <c r="P40" s="11" t="s">
        <v>68</v>
      </c>
      <c r="Q40" s="12" t="s">
        <v>197</v>
      </c>
      <c r="R40" s="19" t="s">
        <v>198</v>
      </c>
    </row>
    <row r="41" spans="1:18" ht="94.5" x14ac:dyDescent="0.25">
      <c r="A41" s="14" t="s">
        <v>100</v>
      </c>
      <c r="B41" s="14" t="s">
        <v>100</v>
      </c>
      <c r="C41" s="14" t="s">
        <v>212</v>
      </c>
      <c r="D41" s="14" t="s">
        <v>213</v>
      </c>
      <c r="E41" s="7" t="s">
        <v>44</v>
      </c>
      <c r="F41" s="12" t="s">
        <v>35</v>
      </c>
      <c r="G41" s="40" t="s">
        <v>36</v>
      </c>
      <c r="H41" s="40" t="s">
        <v>130</v>
      </c>
      <c r="I41" s="14" t="s">
        <v>87</v>
      </c>
      <c r="J41" s="8" t="s">
        <v>24</v>
      </c>
      <c r="K41" s="35">
        <v>16686</v>
      </c>
      <c r="L41" s="35">
        <v>16686</v>
      </c>
      <c r="M41" s="9">
        <v>0</v>
      </c>
      <c r="N41" s="41" t="s">
        <v>168</v>
      </c>
      <c r="O41" s="11" t="s">
        <v>26</v>
      </c>
      <c r="P41" s="11" t="s">
        <v>68</v>
      </c>
      <c r="Q41" s="12" t="s">
        <v>197</v>
      </c>
      <c r="R41" s="19" t="s">
        <v>198</v>
      </c>
    </row>
    <row r="42" spans="1:18" ht="94.5" x14ac:dyDescent="0.25">
      <c r="A42" s="14" t="s">
        <v>100</v>
      </c>
      <c r="B42" s="14" t="s">
        <v>100</v>
      </c>
      <c r="C42" s="14" t="s">
        <v>214</v>
      </c>
      <c r="D42" s="14" t="s">
        <v>215</v>
      </c>
      <c r="E42" s="7" t="s">
        <v>44</v>
      </c>
      <c r="F42" s="12" t="s">
        <v>35</v>
      </c>
      <c r="G42" s="40" t="s">
        <v>36</v>
      </c>
      <c r="H42" s="42" t="s">
        <v>216</v>
      </c>
      <c r="I42" s="14" t="s">
        <v>87</v>
      </c>
      <c r="J42" s="8" t="s">
        <v>24</v>
      </c>
      <c r="K42" s="35">
        <v>40694</v>
      </c>
      <c r="L42" s="35">
        <v>40694</v>
      </c>
      <c r="M42" s="9">
        <v>0</v>
      </c>
      <c r="N42" s="10" t="s">
        <v>168</v>
      </c>
      <c r="O42" s="11" t="s">
        <v>26</v>
      </c>
      <c r="P42" s="11" t="s">
        <v>68</v>
      </c>
      <c r="Q42" s="11" t="s">
        <v>197</v>
      </c>
      <c r="R42" s="19" t="s">
        <v>198</v>
      </c>
    </row>
    <row r="43" spans="1:18" ht="78.75" x14ac:dyDescent="0.25">
      <c r="A43" s="14" t="s">
        <v>41</v>
      </c>
      <c r="B43" s="14" t="s">
        <v>41</v>
      </c>
      <c r="C43" s="14" t="s">
        <v>217</v>
      </c>
      <c r="D43" s="14" t="s">
        <v>218</v>
      </c>
      <c r="E43" s="7" t="s">
        <v>44</v>
      </c>
      <c r="F43" s="12" t="s">
        <v>35</v>
      </c>
      <c r="G43" s="40" t="s">
        <v>36</v>
      </c>
      <c r="H43" s="40" t="s">
        <v>37</v>
      </c>
      <c r="I43" s="14" t="s">
        <v>87</v>
      </c>
      <c r="J43" s="8" t="s">
        <v>24</v>
      </c>
      <c r="K43" s="35">
        <v>83510</v>
      </c>
      <c r="L43" s="35">
        <v>83510</v>
      </c>
      <c r="M43" s="9">
        <v>0</v>
      </c>
      <c r="N43" s="41" t="s">
        <v>168</v>
      </c>
      <c r="O43" s="11" t="s">
        <v>26</v>
      </c>
      <c r="P43" s="11" t="s">
        <v>196</v>
      </c>
      <c r="Q43" s="12" t="s">
        <v>197</v>
      </c>
      <c r="R43" s="19" t="s">
        <v>198</v>
      </c>
    </row>
    <row r="44" spans="1:18" ht="78.75" x14ac:dyDescent="0.25">
      <c r="A44" s="14" t="s">
        <v>219</v>
      </c>
      <c r="B44" s="14" t="s">
        <v>219</v>
      </c>
      <c r="C44" s="14" t="s">
        <v>220</v>
      </c>
      <c r="D44" s="14" t="s">
        <v>221</v>
      </c>
      <c r="E44" s="7" t="s">
        <v>44</v>
      </c>
      <c r="F44" s="12" t="s">
        <v>35</v>
      </c>
      <c r="G44" s="40" t="s">
        <v>36</v>
      </c>
      <c r="H44" s="40" t="s">
        <v>130</v>
      </c>
      <c r="I44" s="14" t="s">
        <v>222</v>
      </c>
      <c r="J44" s="8" t="s">
        <v>24</v>
      </c>
      <c r="K44" s="35">
        <v>53995</v>
      </c>
      <c r="L44" s="35">
        <v>53995</v>
      </c>
      <c r="M44" s="9">
        <v>0</v>
      </c>
      <c r="N44" s="41" t="s">
        <v>168</v>
      </c>
      <c r="O44" s="11" t="s">
        <v>26</v>
      </c>
      <c r="P44" s="11" t="s">
        <v>196</v>
      </c>
      <c r="Q44" s="12" t="s">
        <v>197</v>
      </c>
      <c r="R44" s="19" t="s">
        <v>198</v>
      </c>
    </row>
    <row r="45" spans="1:18" ht="94.5" x14ac:dyDescent="0.25">
      <c r="A45" s="10" t="s">
        <v>41</v>
      </c>
      <c r="B45" s="10" t="s">
        <v>41</v>
      </c>
      <c r="C45" s="7" t="s">
        <v>223</v>
      </c>
      <c r="D45" s="12" t="s">
        <v>224</v>
      </c>
      <c r="E45" s="7" t="s">
        <v>44</v>
      </c>
      <c r="F45" s="12" t="s">
        <v>35</v>
      </c>
      <c r="G45" s="40" t="s">
        <v>36</v>
      </c>
      <c r="H45" s="43" t="s">
        <v>225</v>
      </c>
      <c r="I45" s="10" t="s">
        <v>226</v>
      </c>
      <c r="J45" s="8" t="s">
        <v>24</v>
      </c>
      <c r="K45" s="34">
        <v>381093.34</v>
      </c>
      <c r="L45" s="34">
        <v>381093.34</v>
      </c>
      <c r="M45" s="9">
        <v>0</v>
      </c>
      <c r="N45" s="39" t="s">
        <v>227</v>
      </c>
      <c r="O45" s="11" t="s">
        <v>26</v>
      </c>
      <c r="P45" s="11" t="s">
        <v>68</v>
      </c>
      <c r="Q45" s="11" t="s">
        <v>228</v>
      </c>
      <c r="R45" s="19" t="s">
        <v>198</v>
      </c>
    </row>
    <row r="46" spans="1:18" ht="126" x14ac:dyDescent="0.25">
      <c r="A46" s="10" t="s">
        <v>41</v>
      </c>
      <c r="B46" s="10" t="s">
        <v>41</v>
      </c>
      <c r="C46" s="7" t="s">
        <v>229</v>
      </c>
      <c r="D46" s="12" t="s">
        <v>230</v>
      </c>
      <c r="E46" s="7" t="s">
        <v>44</v>
      </c>
      <c r="F46" s="12" t="s">
        <v>35</v>
      </c>
      <c r="G46" s="40" t="s">
        <v>36</v>
      </c>
      <c r="H46" s="40" t="s">
        <v>231</v>
      </c>
      <c r="I46" s="10" t="s">
        <v>226</v>
      </c>
      <c r="J46" s="8" t="s">
        <v>24</v>
      </c>
      <c r="K46" s="34">
        <v>82947.5</v>
      </c>
      <c r="L46" s="34">
        <v>82947.5</v>
      </c>
      <c r="M46" s="9">
        <v>0</v>
      </c>
      <c r="N46" s="39" t="s">
        <v>227</v>
      </c>
      <c r="O46" s="11" t="s">
        <v>26</v>
      </c>
      <c r="P46" s="11" t="s">
        <v>68</v>
      </c>
      <c r="Q46" s="11" t="s">
        <v>228</v>
      </c>
      <c r="R46" s="19" t="s">
        <v>198</v>
      </c>
    </row>
    <row r="47" spans="1:18" ht="78.75" x14ac:dyDescent="0.25">
      <c r="A47" s="12" t="s">
        <v>82</v>
      </c>
      <c r="B47" s="12" t="s">
        <v>82</v>
      </c>
      <c r="C47" s="7" t="s">
        <v>232</v>
      </c>
      <c r="D47" s="12" t="s">
        <v>233</v>
      </c>
      <c r="E47" s="7" t="s">
        <v>44</v>
      </c>
      <c r="F47" s="12" t="s">
        <v>35</v>
      </c>
      <c r="G47" s="40" t="s">
        <v>36</v>
      </c>
      <c r="H47" s="43" t="s">
        <v>225</v>
      </c>
      <c r="I47" s="10" t="s">
        <v>87</v>
      </c>
      <c r="J47" s="8" t="s">
        <v>24</v>
      </c>
      <c r="K47" s="34">
        <v>167372.6</v>
      </c>
      <c r="L47" s="34">
        <v>167372.6</v>
      </c>
      <c r="M47" s="9">
        <v>0</v>
      </c>
      <c r="N47" s="39" t="s">
        <v>227</v>
      </c>
      <c r="O47" s="11" t="s">
        <v>26</v>
      </c>
      <c r="P47" s="11" t="s">
        <v>234</v>
      </c>
      <c r="Q47" s="11" t="s">
        <v>228</v>
      </c>
      <c r="R47" s="19" t="s">
        <v>198</v>
      </c>
    </row>
    <row r="48" spans="1:18" ht="78.75" x14ac:dyDescent="0.25">
      <c r="A48" s="10" t="s">
        <v>100</v>
      </c>
      <c r="B48" s="10" t="s">
        <v>100</v>
      </c>
      <c r="C48" s="7" t="s">
        <v>235</v>
      </c>
      <c r="D48" s="38" t="s">
        <v>236</v>
      </c>
      <c r="E48" s="7" t="s">
        <v>44</v>
      </c>
      <c r="F48" s="12" t="s">
        <v>35</v>
      </c>
      <c r="G48" s="39" t="s">
        <v>52</v>
      </c>
      <c r="H48" s="40" t="s">
        <v>104</v>
      </c>
      <c r="I48" s="10" t="s">
        <v>226</v>
      </c>
      <c r="J48" s="8" t="s">
        <v>24</v>
      </c>
      <c r="K48" s="34">
        <v>52500</v>
      </c>
      <c r="L48" s="34">
        <v>52500</v>
      </c>
      <c r="M48" s="9">
        <v>0</v>
      </c>
      <c r="N48" s="39" t="s">
        <v>227</v>
      </c>
      <c r="O48" s="11" t="s">
        <v>26</v>
      </c>
      <c r="P48" s="11" t="s">
        <v>68</v>
      </c>
      <c r="Q48" s="11" t="s">
        <v>228</v>
      </c>
      <c r="R48" s="19" t="s">
        <v>198</v>
      </c>
    </row>
    <row r="49" spans="1:18" ht="78.75" x14ac:dyDescent="0.25">
      <c r="A49" s="10" t="s">
        <v>100</v>
      </c>
      <c r="B49" s="10" t="s">
        <v>100</v>
      </c>
      <c r="C49" s="7" t="s">
        <v>237</v>
      </c>
      <c r="D49" s="38" t="s">
        <v>238</v>
      </c>
      <c r="E49" s="7" t="s">
        <v>44</v>
      </c>
      <c r="F49" s="12" t="s">
        <v>35</v>
      </c>
      <c r="G49" s="7" t="s">
        <v>52</v>
      </c>
      <c r="H49" s="12" t="s">
        <v>239</v>
      </c>
      <c r="I49" s="10" t="s">
        <v>226</v>
      </c>
      <c r="J49" s="8" t="s">
        <v>24</v>
      </c>
      <c r="K49" s="34">
        <v>52500</v>
      </c>
      <c r="L49" s="34">
        <v>52500</v>
      </c>
      <c r="M49" s="9">
        <v>0</v>
      </c>
      <c r="N49" s="7" t="s">
        <v>227</v>
      </c>
      <c r="O49" s="11" t="s">
        <v>26</v>
      </c>
      <c r="P49" s="11" t="s">
        <v>68</v>
      </c>
      <c r="Q49" s="11" t="s">
        <v>228</v>
      </c>
      <c r="R49" s="19" t="s">
        <v>198</v>
      </c>
    </row>
    <row r="50" spans="1:18" ht="110.25" x14ac:dyDescent="0.25">
      <c r="A50" s="10" t="s">
        <v>100</v>
      </c>
      <c r="B50" s="10" t="s">
        <v>100</v>
      </c>
      <c r="C50" s="7" t="s">
        <v>240</v>
      </c>
      <c r="D50" s="14" t="s">
        <v>241</v>
      </c>
      <c r="E50" s="7" t="s">
        <v>44</v>
      </c>
      <c r="F50" s="12" t="s">
        <v>35</v>
      </c>
      <c r="G50" s="7" t="s">
        <v>52</v>
      </c>
      <c r="H50" s="8" t="s">
        <v>104</v>
      </c>
      <c r="I50" s="10" t="s">
        <v>61</v>
      </c>
      <c r="J50" s="8" t="s">
        <v>24</v>
      </c>
      <c r="K50" s="34">
        <v>35000.5</v>
      </c>
      <c r="L50" s="34">
        <v>35000.5</v>
      </c>
      <c r="M50" s="9">
        <v>0</v>
      </c>
      <c r="N50" s="7" t="s">
        <v>227</v>
      </c>
      <c r="O50" s="11" t="s">
        <v>26</v>
      </c>
      <c r="P50" s="44" t="s">
        <v>68</v>
      </c>
      <c r="Q50" s="11" t="s">
        <v>228</v>
      </c>
      <c r="R50" s="19" t="s">
        <v>198</v>
      </c>
    </row>
    <row r="51" spans="1:18" ht="126" x14ac:dyDescent="0.25">
      <c r="A51" s="10" t="s">
        <v>100</v>
      </c>
      <c r="B51" s="10" t="s">
        <v>100</v>
      </c>
      <c r="C51" s="7" t="s">
        <v>242</v>
      </c>
      <c r="D51" s="14" t="s">
        <v>243</v>
      </c>
      <c r="E51" s="7" t="s">
        <v>44</v>
      </c>
      <c r="F51" s="12" t="s">
        <v>35</v>
      </c>
      <c r="G51" s="7" t="s">
        <v>52</v>
      </c>
      <c r="H51" s="12" t="s">
        <v>239</v>
      </c>
      <c r="I51" s="10" t="s">
        <v>61</v>
      </c>
      <c r="J51" s="8" t="s">
        <v>24</v>
      </c>
      <c r="K51" s="34">
        <v>17500.5</v>
      </c>
      <c r="L51" s="34">
        <v>17500.5</v>
      </c>
      <c r="M51" s="9">
        <v>0</v>
      </c>
      <c r="N51" s="7" t="s">
        <v>227</v>
      </c>
      <c r="O51" s="11" t="s">
        <v>26</v>
      </c>
      <c r="P51" s="44" t="s">
        <v>68</v>
      </c>
      <c r="Q51" s="11" t="s">
        <v>228</v>
      </c>
      <c r="R51" s="19" t="s">
        <v>198</v>
      </c>
    </row>
    <row r="52" spans="1:18" ht="110.25" x14ac:dyDescent="0.25">
      <c r="A52" s="10" t="s">
        <v>100</v>
      </c>
      <c r="B52" s="6" t="s">
        <v>100</v>
      </c>
      <c r="C52" s="7" t="s">
        <v>244</v>
      </c>
      <c r="D52" s="14" t="s">
        <v>241</v>
      </c>
      <c r="E52" s="7" t="s">
        <v>44</v>
      </c>
      <c r="F52" s="12" t="s">
        <v>35</v>
      </c>
      <c r="G52" s="7" t="s">
        <v>52</v>
      </c>
      <c r="H52" s="8" t="s">
        <v>104</v>
      </c>
      <c r="I52" s="10" t="s">
        <v>87</v>
      </c>
      <c r="J52" s="8" t="s">
        <v>24</v>
      </c>
      <c r="K52" s="34">
        <v>17500</v>
      </c>
      <c r="L52" s="34">
        <v>17500</v>
      </c>
      <c r="M52" s="9">
        <v>0</v>
      </c>
      <c r="N52" s="7" t="s">
        <v>227</v>
      </c>
      <c r="O52" s="11" t="s">
        <v>26</v>
      </c>
      <c r="P52" s="44" t="s">
        <v>68</v>
      </c>
      <c r="Q52" s="11" t="s">
        <v>228</v>
      </c>
      <c r="R52" s="19" t="s">
        <v>198</v>
      </c>
    </row>
    <row r="53" spans="1:18" ht="126" x14ac:dyDescent="0.25">
      <c r="A53" s="10" t="s">
        <v>100</v>
      </c>
      <c r="B53" s="10" t="s">
        <v>100</v>
      </c>
      <c r="C53" s="7" t="s">
        <v>245</v>
      </c>
      <c r="D53" s="14" t="s">
        <v>243</v>
      </c>
      <c r="E53" s="7" t="s">
        <v>44</v>
      </c>
      <c r="F53" s="12" t="s">
        <v>35</v>
      </c>
      <c r="G53" s="7" t="s">
        <v>52</v>
      </c>
      <c r="H53" s="12" t="s">
        <v>239</v>
      </c>
      <c r="I53" s="10" t="s">
        <v>87</v>
      </c>
      <c r="J53" s="8" t="s">
        <v>24</v>
      </c>
      <c r="K53" s="34">
        <f>17500+42380.8</f>
        <v>59880.800000000003</v>
      </c>
      <c r="L53" s="34">
        <v>59880.800000000003</v>
      </c>
      <c r="M53" s="9">
        <v>0</v>
      </c>
      <c r="N53" s="7" t="s">
        <v>227</v>
      </c>
      <c r="O53" s="11" t="s">
        <v>26</v>
      </c>
      <c r="P53" s="44" t="s">
        <v>68</v>
      </c>
      <c r="Q53" s="11" t="s">
        <v>228</v>
      </c>
      <c r="R53" s="19" t="s">
        <v>198</v>
      </c>
    </row>
    <row r="54" spans="1:18" ht="110.25" x14ac:dyDescent="0.25">
      <c r="A54" s="10" t="s">
        <v>100</v>
      </c>
      <c r="B54" s="10" t="s">
        <v>100</v>
      </c>
      <c r="C54" s="7" t="s">
        <v>246</v>
      </c>
      <c r="D54" s="14" t="s">
        <v>241</v>
      </c>
      <c r="E54" s="7" t="s">
        <v>44</v>
      </c>
      <c r="F54" s="12" t="s">
        <v>35</v>
      </c>
      <c r="G54" s="7" t="s">
        <v>52</v>
      </c>
      <c r="H54" s="8" t="s">
        <v>104</v>
      </c>
      <c r="I54" s="12" t="s">
        <v>247</v>
      </c>
      <c r="J54" s="8" t="s">
        <v>24</v>
      </c>
      <c r="K54" s="34">
        <f>46269+97460</f>
        <v>143729</v>
      </c>
      <c r="L54" s="34">
        <f>46269+97460</f>
        <v>143729</v>
      </c>
      <c r="M54" s="9">
        <v>0</v>
      </c>
      <c r="N54" s="7" t="s">
        <v>227</v>
      </c>
      <c r="O54" s="11" t="s">
        <v>26</v>
      </c>
      <c r="P54" s="12" t="s">
        <v>68</v>
      </c>
      <c r="Q54" s="11" t="s">
        <v>228</v>
      </c>
      <c r="R54" s="19" t="s">
        <v>198</v>
      </c>
    </row>
    <row r="55" spans="1:18" ht="110.25" x14ac:dyDescent="0.25">
      <c r="A55" s="10" t="s">
        <v>31</v>
      </c>
      <c r="B55" s="14" t="s">
        <v>562</v>
      </c>
      <c r="C55" s="7" t="s">
        <v>248</v>
      </c>
      <c r="D55" s="14" t="s">
        <v>241</v>
      </c>
      <c r="E55" s="7" t="s">
        <v>44</v>
      </c>
      <c r="F55" s="12" t="s">
        <v>35</v>
      </c>
      <c r="G55" s="7" t="s">
        <v>52</v>
      </c>
      <c r="H55" s="8" t="s">
        <v>104</v>
      </c>
      <c r="I55" s="12" t="s">
        <v>118</v>
      </c>
      <c r="J55" s="8" t="s">
        <v>24</v>
      </c>
      <c r="K55" s="34">
        <v>42600</v>
      </c>
      <c r="L55" s="34">
        <v>42600</v>
      </c>
      <c r="M55" s="9">
        <v>0</v>
      </c>
      <c r="N55" s="7" t="s">
        <v>227</v>
      </c>
      <c r="O55" s="11" t="s">
        <v>26</v>
      </c>
      <c r="P55" s="44" t="s">
        <v>174</v>
      </c>
      <c r="Q55" s="11" t="s">
        <v>228</v>
      </c>
      <c r="R55" s="19" t="s">
        <v>198</v>
      </c>
    </row>
    <row r="56" spans="1:18" ht="78.75" x14ac:dyDescent="0.25">
      <c r="A56" s="14" t="s">
        <v>113</v>
      </c>
      <c r="B56" s="14" t="s">
        <v>113</v>
      </c>
      <c r="C56" s="12" t="s">
        <v>249</v>
      </c>
      <c r="D56" s="12" t="s">
        <v>250</v>
      </c>
      <c r="E56" s="7" t="s">
        <v>44</v>
      </c>
      <c r="F56" s="12" t="s">
        <v>35</v>
      </c>
      <c r="G56" s="14" t="s">
        <v>36</v>
      </c>
      <c r="H56" s="19" t="s">
        <v>225</v>
      </c>
      <c r="I56" s="7" t="s">
        <v>54</v>
      </c>
      <c r="J56" s="8" t="s">
        <v>24</v>
      </c>
      <c r="K56" s="34">
        <v>36750</v>
      </c>
      <c r="L56" s="34">
        <v>36750</v>
      </c>
      <c r="M56" s="9">
        <v>0</v>
      </c>
      <c r="N56" s="10" t="s">
        <v>168</v>
      </c>
      <c r="O56" s="11" t="s">
        <v>26</v>
      </c>
      <c r="P56" s="12" t="s">
        <v>251</v>
      </c>
      <c r="Q56" s="11" t="s">
        <v>228</v>
      </c>
      <c r="R56" s="19" t="s">
        <v>198</v>
      </c>
    </row>
    <row r="57" spans="1:18" ht="63" x14ac:dyDescent="0.25">
      <c r="A57" s="8" t="s">
        <v>252</v>
      </c>
      <c r="B57" s="8" t="s">
        <v>252</v>
      </c>
      <c r="C57" s="8" t="s">
        <v>252</v>
      </c>
      <c r="D57" s="45" t="s">
        <v>253</v>
      </c>
      <c r="E57" s="8" t="s">
        <v>20</v>
      </c>
      <c r="F57" s="8" t="s">
        <v>166</v>
      </c>
      <c r="G57" s="8" t="s">
        <v>166</v>
      </c>
      <c r="H57" s="8" t="s">
        <v>254</v>
      </c>
      <c r="I57" s="8" t="s">
        <v>61</v>
      </c>
      <c r="J57" s="8" t="s">
        <v>24</v>
      </c>
      <c r="K57" s="16">
        <v>7665</v>
      </c>
      <c r="L57" s="16">
        <v>7665</v>
      </c>
      <c r="M57" s="16">
        <v>0</v>
      </c>
      <c r="N57" s="10" t="s">
        <v>168</v>
      </c>
      <c r="O57" s="11" t="s">
        <v>191</v>
      </c>
      <c r="P57" s="44" t="s">
        <v>255</v>
      </c>
      <c r="Q57" s="11" t="s">
        <v>256</v>
      </c>
      <c r="R57" s="10" t="s">
        <v>29</v>
      </c>
    </row>
    <row r="58" spans="1:18" ht="78.75" x14ac:dyDescent="0.25">
      <c r="A58" s="8" t="s">
        <v>257</v>
      </c>
      <c r="B58" s="8" t="s">
        <v>257</v>
      </c>
      <c r="C58" s="8" t="s">
        <v>258</v>
      </c>
      <c r="D58" s="45" t="s">
        <v>259</v>
      </c>
      <c r="E58" s="8" t="s">
        <v>20</v>
      </c>
      <c r="F58" s="8" t="s">
        <v>260</v>
      </c>
      <c r="G58" s="8" t="s">
        <v>188</v>
      </c>
      <c r="H58" s="8" t="s">
        <v>261</v>
      </c>
      <c r="I58" s="8" t="s">
        <v>87</v>
      </c>
      <c r="J58" s="8" t="s">
        <v>24</v>
      </c>
      <c r="K58" s="16">
        <v>14000</v>
      </c>
      <c r="L58" s="16">
        <v>14000</v>
      </c>
      <c r="M58" s="16">
        <v>0</v>
      </c>
      <c r="N58" s="10" t="s">
        <v>168</v>
      </c>
      <c r="O58" s="11" t="s">
        <v>191</v>
      </c>
      <c r="P58" s="11" t="s">
        <v>255</v>
      </c>
      <c r="Q58" s="11" t="s">
        <v>256</v>
      </c>
      <c r="R58" s="10" t="s">
        <v>29</v>
      </c>
    </row>
    <row r="59" spans="1:18" ht="63" x14ac:dyDescent="0.25">
      <c r="A59" s="8" t="s">
        <v>262</v>
      </c>
      <c r="B59" s="8" t="s">
        <v>262</v>
      </c>
      <c r="C59" s="8" t="s">
        <v>262</v>
      </c>
      <c r="D59" s="45" t="s">
        <v>263</v>
      </c>
      <c r="E59" s="8" t="s">
        <v>20</v>
      </c>
      <c r="F59" s="8" t="s">
        <v>166</v>
      </c>
      <c r="G59" s="8" t="s">
        <v>166</v>
      </c>
      <c r="H59" s="8" t="s">
        <v>254</v>
      </c>
      <c r="I59" s="8" t="s">
        <v>118</v>
      </c>
      <c r="J59" s="8" t="s">
        <v>24</v>
      </c>
      <c r="K59" s="16">
        <v>5190</v>
      </c>
      <c r="L59" s="16">
        <v>5190</v>
      </c>
      <c r="M59" s="16">
        <v>0</v>
      </c>
      <c r="N59" s="10" t="s">
        <v>168</v>
      </c>
      <c r="O59" s="11" t="s">
        <v>191</v>
      </c>
      <c r="P59" s="44" t="s">
        <v>255</v>
      </c>
      <c r="Q59" s="11" t="s">
        <v>256</v>
      </c>
      <c r="R59" s="10" t="s">
        <v>29</v>
      </c>
    </row>
    <row r="60" spans="1:18" ht="47.25" x14ac:dyDescent="0.25">
      <c r="A60" s="8" t="s">
        <v>264</v>
      </c>
      <c r="B60" s="8" t="s">
        <v>264</v>
      </c>
      <c r="C60" s="8" t="s">
        <v>265</v>
      </c>
      <c r="D60" s="45" t="s">
        <v>266</v>
      </c>
      <c r="E60" s="8" t="s">
        <v>20</v>
      </c>
      <c r="F60" s="8" t="s">
        <v>260</v>
      </c>
      <c r="G60" s="8" t="s">
        <v>188</v>
      </c>
      <c r="H60" s="8" t="s">
        <v>267</v>
      </c>
      <c r="I60" s="8" t="s">
        <v>190</v>
      </c>
      <c r="J60" s="8" t="s">
        <v>24</v>
      </c>
      <c r="K60" s="16">
        <v>14500</v>
      </c>
      <c r="L60" s="16">
        <v>14500</v>
      </c>
      <c r="M60" s="16">
        <v>0</v>
      </c>
      <c r="N60" s="10" t="s">
        <v>168</v>
      </c>
      <c r="O60" s="11" t="s">
        <v>191</v>
      </c>
      <c r="P60" s="44" t="s">
        <v>255</v>
      </c>
      <c r="Q60" s="11" t="s">
        <v>256</v>
      </c>
      <c r="R60" s="10" t="s">
        <v>29</v>
      </c>
    </row>
    <row r="61" spans="1:18" ht="63" x14ac:dyDescent="0.25">
      <c r="A61" s="8" t="s">
        <v>95</v>
      </c>
      <c r="B61" s="8" t="s">
        <v>95</v>
      </c>
      <c r="C61" s="8" t="s">
        <v>268</v>
      </c>
      <c r="D61" s="45" t="s">
        <v>269</v>
      </c>
      <c r="E61" s="8" t="s">
        <v>44</v>
      </c>
      <c r="F61" s="7" t="s">
        <v>98</v>
      </c>
      <c r="G61" s="8" t="s">
        <v>270</v>
      </c>
      <c r="H61" s="8" t="s">
        <v>271</v>
      </c>
      <c r="I61" s="8" t="s">
        <v>272</v>
      </c>
      <c r="J61" s="8" t="s">
        <v>24</v>
      </c>
      <c r="K61" s="16">
        <v>7075</v>
      </c>
      <c r="L61" s="16">
        <v>6240</v>
      </c>
      <c r="M61" s="16">
        <v>0</v>
      </c>
      <c r="N61" s="10" t="s">
        <v>168</v>
      </c>
      <c r="O61" s="11" t="s">
        <v>191</v>
      </c>
      <c r="P61" s="12" t="s">
        <v>255</v>
      </c>
      <c r="Q61" s="11" t="s">
        <v>256</v>
      </c>
      <c r="R61" s="10" t="s">
        <v>29</v>
      </c>
    </row>
    <row r="62" spans="1:18" ht="63" x14ac:dyDescent="0.25">
      <c r="A62" s="8" t="s">
        <v>273</v>
      </c>
      <c r="B62" s="8" t="s">
        <v>273</v>
      </c>
      <c r="C62" s="8" t="s">
        <v>274</v>
      </c>
      <c r="D62" s="45" t="s">
        <v>275</v>
      </c>
      <c r="E62" s="8" t="s">
        <v>20</v>
      </c>
      <c r="F62" s="8" t="s">
        <v>21</v>
      </c>
      <c r="G62" s="8" t="s">
        <v>21</v>
      </c>
      <c r="H62" s="12" t="s">
        <v>276</v>
      </c>
      <c r="I62" s="8" t="s">
        <v>277</v>
      </c>
      <c r="J62" s="8" t="s">
        <v>24</v>
      </c>
      <c r="K62" s="16">
        <v>10000</v>
      </c>
      <c r="L62" s="16">
        <v>10000</v>
      </c>
      <c r="M62" s="16">
        <v>0</v>
      </c>
      <c r="N62" s="10" t="s">
        <v>168</v>
      </c>
      <c r="O62" s="11" t="s">
        <v>191</v>
      </c>
      <c r="P62" s="44" t="s">
        <v>255</v>
      </c>
      <c r="Q62" s="11" t="s">
        <v>256</v>
      </c>
      <c r="R62" s="10" t="s">
        <v>29</v>
      </c>
    </row>
    <row r="63" spans="1:18" ht="78.75" x14ac:dyDescent="0.25">
      <c r="A63" s="8" t="s">
        <v>273</v>
      </c>
      <c r="B63" s="8" t="s">
        <v>273</v>
      </c>
      <c r="C63" s="8" t="s">
        <v>278</v>
      </c>
      <c r="D63" s="45" t="s">
        <v>279</v>
      </c>
      <c r="E63" s="8" t="s">
        <v>20</v>
      </c>
      <c r="F63" s="8" t="s">
        <v>21</v>
      </c>
      <c r="G63" s="8" t="s">
        <v>21</v>
      </c>
      <c r="H63" s="12" t="s">
        <v>276</v>
      </c>
      <c r="I63" s="8" t="s">
        <v>61</v>
      </c>
      <c r="J63" s="8" t="s">
        <v>24</v>
      </c>
      <c r="K63" s="16">
        <v>10000</v>
      </c>
      <c r="L63" s="16">
        <v>10000</v>
      </c>
      <c r="M63" s="16">
        <v>0</v>
      </c>
      <c r="N63" s="10" t="s">
        <v>168</v>
      </c>
      <c r="O63" s="11" t="s">
        <v>191</v>
      </c>
      <c r="P63" s="11" t="s">
        <v>255</v>
      </c>
      <c r="Q63" s="11" t="s">
        <v>256</v>
      </c>
      <c r="R63" s="10" t="s">
        <v>29</v>
      </c>
    </row>
    <row r="64" spans="1:18" ht="63" x14ac:dyDescent="0.25">
      <c r="A64" s="8" t="s">
        <v>280</v>
      </c>
      <c r="B64" s="8" t="s">
        <v>280</v>
      </c>
      <c r="C64" s="8" t="s">
        <v>281</v>
      </c>
      <c r="D64" s="45" t="s">
        <v>282</v>
      </c>
      <c r="E64" s="8" t="s">
        <v>20</v>
      </c>
      <c r="F64" s="8" t="s">
        <v>283</v>
      </c>
      <c r="G64" s="8" t="s">
        <v>270</v>
      </c>
      <c r="H64" s="8" t="s">
        <v>284</v>
      </c>
      <c r="I64" s="8" t="s">
        <v>285</v>
      </c>
      <c r="J64" s="8" t="s">
        <v>24</v>
      </c>
      <c r="K64" s="16">
        <v>7000</v>
      </c>
      <c r="L64" s="16">
        <v>7000</v>
      </c>
      <c r="M64" s="16">
        <v>0</v>
      </c>
      <c r="N64" s="10" t="s">
        <v>168</v>
      </c>
      <c r="O64" s="12" t="s">
        <v>191</v>
      </c>
      <c r="P64" s="12" t="s">
        <v>255</v>
      </c>
      <c r="Q64" s="12" t="s">
        <v>256</v>
      </c>
      <c r="R64" s="10" t="s">
        <v>29</v>
      </c>
    </row>
    <row r="65" spans="1:19" ht="78.75" x14ac:dyDescent="0.25">
      <c r="A65" s="8" t="s">
        <v>286</v>
      </c>
      <c r="B65" s="8" t="s">
        <v>286</v>
      </c>
      <c r="C65" s="8" t="s">
        <v>287</v>
      </c>
      <c r="D65" s="45" t="s">
        <v>288</v>
      </c>
      <c r="E65" s="8" t="s">
        <v>20</v>
      </c>
      <c r="F65" s="8" t="s">
        <v>260</v>
      </c>
      <c r="G65" s="8" t="s">
        <v>188</v>
      </c>
      <c r="H65" s="8" t="s">
        <v>289</v>
      </c>
      <c r="I65" s="8" t="s">
        <v>87</v>
      </c>
      <c r="J65" s="8" t="s">
        <v>24</v>
      </c>
      <c r="K65" s="16">
        <v>10000</v>
      </c>
      <c r="L65" s="16">
        <v>10000</v>
      </c>
      <c r="M65" s="16">
        <v>0</v>
      </c>
      <c r="N65" s="10" t="s">
        <v>168</v>
      </c>
      <c r="O65" s="11" t="s">
        <v>191</v>
      </c>
      <c r="P65" s="44" t="s">
        <v>255</v>
      </c>
      <c r="Q65" s="11" t="s">
        <v>256</v>
      </c>
      <c r="R65" s="10" t="s">
        <v>29</v>
      </c>
    </row>
    <row r="66" spans="1:19" ht="78.75" x14ac:dyDescent="0.25">
      <c r="A66" s="46" t="s">
        <v>286</v>
      </c>
      <c r="B66" s="46" t="s">
        <v>286</v>
      </c>
      <c r="C66" s="46" t="s">
        <v>290</v>
      </c>
      <c r="D66" s="47" t="s">
        <v>291</v>
      </c>
      <c r="E66" s="8" t="s">
        <v>20</v>
      </c>
      <c r="F66" s="8" t="s">
        <v>260</v>
      </c>
      <c r="G66" s="8" t="s">
        <v>188</v>
      </c>
      <c r="H66" s="8" t="s">
        <v>292</v>
      </c>
      <c r="I66" s="46" t="s">
        <v>87</v>
      </c>
      <c r="J66" s="8" t="s">
        <v>24</v>
      </c>
      <c r="K66" s="16">
        <v>15000</v>
      </c>
      <c r="L66" s="16">
        <v>15000</v>
      </c>
      <c r="M66" s="16">
        <v>0</v>
      </c>
      <c r="N66" s="10" t="s">
        <v>168</v>
      </c>
      <c r="O66" s="12" t="s">
        <v>191</v>
      </c>
      <c r="P66" s="12" t="s">
        <v>255</v>
      </c>
      <c r="Q66" s="12" t="s">
        <v>256</v>
      </c>
      <c r="R66" s="10" t="s">
        <v>29</v>
      </c>
    </row>
    <row r="67" spans="1:19" ht="78.75" x14ac:dyDescent="0.25">
      <c r="A67" s="8" t="s">
        <v>293</v>
      </c>
      <c r="B67" s="8" t="s">
        <v>293</v>
      </c>
      <c r="C67" s="8" t="s">
        <v>294</v>
      </c>
      <c r="D67" s="45" t="s">
        <v>295</v>
      </c>
      <c r="E67" s="8" t="s">
        <v>20</v>
      </c>
      <c r="F67" s="8" t="s">
        <v>260</v>
      </c>
      <c r="G67" s="8" t="s">
        <v>188</v>
      </c>
      <c r="H67" s="12" t="s">
        <v>296</v>
      </c>
      <c r="I67" s="8" t="s">
        <v>297</v>
      </c>
      <c r="J67" s="8" t="s">
        <v>24</v>
      </c>
      <c r="K67" s="16">
        <v>14950</v>
      </c>
      <c r="L67" s="16">
        <v>14950</v>
      </c>
      <c r="M67" s="16">
        <v>0</v>
      </c>
      <c r="N67" s="10" t="s">
        <v>168</v>
      </c>
      <c r="O67" s="11" t="s">
        <v>191</v>
      </c>
      <c r="P67" s="44" t="s">
        <v>255</v>
      </c>
      <c r="Q67" s="11" t="s">
        <v>256</v>
      </c>
      <c r="R67" s="10" t="s">
        <v>29</v>
      </c>
    </row>
    <row r="68" spans="1:19" ht="78.75" x14ac:dyDescent="0.25">
      <c r="A68" s="8" t="s">
        <v>298</v>
      </c>
      <c r="B68" s="8" t="s">
        <v>298</v>
      </c>
      <c r="C68" s="8" t="s">
        <v>299</v>
      </c>
      <c r="D68" s="45" t="s">
        <v>300</v>
      </c>
      <c r="E68" s="8" t="s">
        <v>20</v>
      </c>
      <c r="F68" s="8" t="s">
        <v>283</v>
      </c>
      <c r="G68" s="8" t="s">
        <v>270</v>
      </c>
      <c r="H68" s="8" t="s">
        <v>301</v>
      </c>
      <c r="I68" s="8" t="s">
        <v>118</v>
      </c>
      <c r="J68" s="8" t="s">
        <v>24</v>
      </c>
      <c r="K68" s="16">
        <v>3585</v>
      </c>
      <c r="L68" s="16">
        <v>2269</v>
      </c>
      <c r="M68" s="16">
        <v>0</v>
      </c>
      <c r="N68" s="10" t="s">
        <v>168</v>
      </c>
      <c r="O68" s="11" t="s">
        <v>191</v>
      </c>
      <c r="P68" s="44" t="s">
        <v>255</v>
      </c>
      <c r="Q68" s="11" t="s">
        <v>256</v>
      </c>
      <c r="R68" s="10" t="s">
        <v>29</v>
      </c>
    </row>
    <row r="69" spans="1:19" ht="78.75" x14ac:dyDescent="0.25">
      <c r="A69" s="8" t="s">
        <v>257</v>
      </c>
      <c r="B69" s="8" t="s">
        <v>257</v>
      </c>
      <c r="C69" s="8" t="s">
        <v>302</v>
      </c>
      <c r="D69" s="45" t="s">
        <v>303</v>
      </c>
      <c r="E69" s="8" t="s">
        <v>20</v>
      </c>
      <c r="F69" s="8" t="s">
        <v>260</v>
      </c>
      <c r="G69" s="8" t="s">
        <v>188</v>
      </c>
      <c r="H69" s="8" t="s">
        <v>304</v>
      </c>
      <c r="I69" s="8" t="s">
        <v>305</v>
      </c>
      <c r="J69" s="8" t="s">
        <v>24</v>
      </c>
      <c r="K69" s="16">
        <v>2175</v>
      </c>
      <c r="L69" s="16">
        <v>2175</v>
      </c>
      <c r="M69" s="16">
        <v>0</v>
      </c>
      <c r="N69" s="10" t="s">
        <v>168</v>
      </c>
      <c r="O69" s="11" t="s">
        <v>191</v>
      </c>
      <c r="P69" s="44" t="s">
        <v>255</v>
      </c>
      <c r="Q69" s="11" t="s">
        <v>256</v>
      </c>
      <c r="R69" s="10" t="s">
        <v>29</v>
      </c>
    </row>
    <row r="70" spans="1:19" ht="63" x14ac:dyDescent="0.25">
      <c r="A70" s="8" t="s">
        <v>306</v>
      </c>
      <c r="B70" s="8" t="s">
        <v>306</v>
      </c>
      <c r="C70" s="8" t="s">
        <v>307</v>
      </c>
      <c r="D70" s="45" t="s">
        <v>308</v>
      </c>
      <c r="E70" s="8" t="s">
        <v>20</v>
      </c>
      <c r="F70" s="8" t="s">
        <v>260</v>
      </c>
      <c r="G70" s="8" t="s">
        <v>188</v>
      </c>
      <c r="H70" s="8" t="s">
        <v>309</v>
      </c>
      <c r="I70" s="8" t="s">
        <v>226</v>
      </c>
      <c r="J70" s="8" t="s">
        <v>24</v>
      </c>
      <c r="K70" s="16">
        <v>20000</v>
      </c>
      <c r="L70" s="16">
        <v>20000</v>
      </c>
      <c r="M70" s="16">
        <v>0</v>
      </c>
      <c r="N70" s="10" t="s">
        <v>168</v>
      </c>
      <c r="O70" s="11" t="s">
        <v>191</v>
      </c>
      <c r="P70" s="44" t="s">
        <v>255</v>
      </c>
      <c r="Q70" s="11" t="s">
        <v>256</v>
      </c>
      <c r="R70" s="10" t="s">
        <v>29</v>
      </c>
    </row>
    <row r="71" spans="1:19" ht="47.25" x14ac:dyDescent="0.25">
      <c r="A71" s="8" t="s">
        <v>310</v>
      </c>
      <c r="B71" s="8" t="s">
        <v>310</v>
      </c>
      <c r="C71" s="8" t="s">
        <v>311</v>
      </c>
      <c r="D71" s="45" t="s">
        <v>312</v>
      </c>
      <c r="E71" s="8" t="s">
        <v>20</v>
      </c>
      <c r="F71" s="8" t="s">
        <v>260</v>
      </c>
      <c r="G71" s="8" t="s">
        <v>188</v>
      </c>
      <c r="H71" s="8" t="s">
        <v>267</v>
      </c>
      <c r="I71" s="8" t="s">
        <v>313</v>
      </c>
      <c r="J71" s="8" t="s">
        <v>24</v>
      </c>
      <c r="K71" s="16">
        <v>13250</v>
      </c>
      <c r="L71" s="16">
        <v>13250</v>
      </c>
      <c r="M71" s="16">
        <v>0</v>
      </c>
      <c r="N71" s="10" t="s">
        <v>168</v>
      </c>
      <c r="O71" s="11" t="s">
        <v>191</v>
      </c>
      <c r="P71" s="12" t="s">
        <v>255</v>
      </c>
      <c r="Q71" s="11" t="s">
        <v>256</v>
      </c>
      <c r="R71" s="10" t="s">
        <v>29</v>
      </c>
    </row>
    <row r="72" spans="1:19" ht="78.75" x14ac:dyDescent="0.25">
      <c r="A72" s="8" t="s">
        <v>314</v>
      </c>
      <c r="B72" s="8" t="s">
        <v>314</v>
      </c>
      <c r="C72" s="8" t="s">
        <v>315</v>
      </c>
      <c r="D72" s="45" t="s">
        <v>316</v>
      </c>
      <c r="E72" s="8" t="s">
        <v>20</v>
      </c>
      <c r="F72" s="8" t="s">
        <v>21</v>
      </c>
      <c r="G72" s="8" t="s">
        <v>21</v>
      </c>
      <c r="H72" s="8" t="s">
        <v>317</v>
      </c>
      <c r="I72" s="8" t="s">
        <v>318</v>
      </c>
      <c r="J72" s="8" t="s">
        <v>24</v>
      </c>
      <c r="K72" s="16">
        <v>4600</v>
      </c>
      <c r="L72" s="16">
        <v>2700</v>
      </c>
      <c r="M72" s="16">
        <v>0</v>
      </c>
      <c r="N72" s="10" t="s">
        <v>168</v>
      </c>
      <c r="O72" s="11" t="s">
        <v>191</v>
      </c>
      <c r="P72" s="44" t="s">
        <v>255</v>
      </c>
      <c r="Q72" s="11" t="s">
        <v>256</v>
      </c>
      <c r="R72" s="10" t="s">
        <v>29</v>
      </c>
    </row>
    <row r="73" spans="1:19" ht="94.5" x14ac:dyDescent="0.25">
      <c r="A73" s="8" t="s">
        <v>319</v>
      </c>
      <c r="B73" s="8" t="s">
        <v>319</v>
      </c>
      <c r="C73" s="8" t="s">
        <v>320</v>
      </c>
      <c r="D73" s="45" t="s">
        <v>321</v>
      </c>
      <c r="E73" s="8" t="s">
        <v>20</v>
      </c>
      <c r="F73" s="8" t="s">
        <v>79</v>
      </c>
      <c r="G73" s="8" t="s">
        <v>79</v>
      </c>
      <c r="H73" s="8" t="s">
        <v>322</v>
      </c>
      <c r="I73" s="8" t="s">
        <v>87</v>
      </c>
      <c r="J73" s="8" t="s">
        <v>24</v>
      </c>
      <c r="K73" s="16">
        <v>8500</v>
      </c>
      <c r="L73" s="16">
        <v>8500</v>
      </c>
      <c r="M73" s="16">
        <v>0</v>
      </c>
      <c r="N73" s="10" t="s">
        <v>168</v>
      </c>
      <c r="O73" s="11" t="s">
        <v>191</v>
      </c>
      <c r="P73" s="12" t="s">
        <v>255</v>
      </c>
      <c r="Q73" s="11" t="s">
        <v>256</v>
      </c>
      <c r="R73" s="10" t="s">
        <v>29</v>
      </c>
    </row>
    <row r="74" spans="1:19" ht="78.75" x14ac:dyDescent="0.25">
      <c r="A74" s="8" t="s">
        <v>323</v>
      </c>
      <c r="B74" s="8" t="s">
        <v>323</v>
      </c>
      <c r="C74" s="8" t="s">
        <v>324</v>
      </c>
      <c r="D74" s="45" t="s">
        <v>325</v>
      </c>
      <c r="E74" s="8" t="s">
        <v>20</v>
      </c>
      <c r="F74" s="8" t="s">
        <v>21</v>
      </c>
      <c r="G74" s="8" t="s">
        <v>21</v>
      </c>
      <c r="H74" s="8" t="s">
        <v>326</v>
      </c>
      <c r="I74" s="8" t="s">
        <v>272</v>
      </c>
      <c r="J74" s="8" t="s">
        <v>24</v>
      </c>
      <c r="K74" s="16">
        <v>15000</v>
      </c>
      <c r="L74" s="16">
        <v>15000</v>
      </c>
      <c r="M74" s="16">
        <v>0</v>
      </c>
      <c r="N74" s="10" t="s">
        <v>168</v>
      </c>
      <c r="O74" s="11" t="s">
        <v>191</v>
      </c>
      <c r="P74" s="44" t="s">
        <v>255</v>
      </c>
      <c r="Q74" s="11" t="s">
        <v>256</v>
      </c>
      <c r="R74" s="10" t="s">
        <v>29</v>
      </c>
    </row>
    <row r="75" spans="1:19" ht="78.75" x14ac:dyDescent="0.25">
      <c r="A75" s="8" t="s">
        <v>100</v>
      </c>
      <c r="B75" s="8" t="s">
        <v>100</v>
      </c>
      <c r="C75" s="8" t="s">
        <v>327</v>
      </c>
      <c r="D75" s="45" t="s">
        <v>328</v>
      </c>
      <c r="E75" s="8" t="s">
        <v>20</v>
      </c>
      <c r="F75" s="8" t="s">
        <v>260</v>
      </c>
      <c r="G75" s="8" t="s">
        <v>329</v>
      </c>
      <c r="H75" s="8" t="s">
        <v>37</v>
      </c>
      <c r="I75" s="8" t="s">
        <v>87</v>
      </c>
      <c r="J75" s="8" t="s">
        <v>24</v>
      </c>
      <c r="K75" s="16">
        <v>14000</v>
      </c>
      <c r="L75" s="16">
        <v>14000</v>
      </c>
      <c r="M75" s="16">
        <v>0</v>
      </c>
      <c r="N75" s="10" t="s">
        <v>168</v>
      </c>
      <c r="O75" s="11" t="s">
        <v>191</v>
      </c>
      <c r="P75" s="44" t="s">
        <v>255</v>
      </c>
      <c r="Q75" s="11" t="s">
        <v>256</v>
      </c>
      <c r="R75" s="10" t="s">
        <v>29</v>
      </c>
      <c r="S75" s="48"/>
    </row>
    <row r="76" spans="1:19" ht="47.25" x14ac:dyDescent="0.25">
      <c r="A76" s="8" t="s">
        <v>330</v>
      </c>
      <c r="B76" s="8" t="s">
        <v>330</v>
      </c>
      <c r="C76" s="8" t="s">
        <v>331</v>
      </c>
      <c r="D76" s="45" t="s">
        <v>332</v>
      </c>
      <c r="E76" s="8" t="s">
        <v>20</v>
      </c>
      <c r="F76" s="8" t="s">
        <v>260</v>
      </c>
      <c r="G76" s="8" t="s">
        <v>188</v>
      </c>
      <c r="H76" s="12" t="s">
        <v>144</v>
      </c>
      <c r="I76" s="8" t="s">
        <v>61</v>
      </c>
      <c r="J76" s="8" t="s">
        <v>24</v>
      </c>
      <c r="K76" s="16">
        <v>14000</v>
      </c>
      <c r="L76" s="16">
        <v>14000</v>
      </c>
      <c r="M76" s="16">
        <v>0</v>
      </c>
      <c r="N76" s="10" t="s">
        <v>168</v>
      </c>
      <c r="O76" s="11" t="s">
        <v>191</v>
      </c>
      <c r="P76" s="44" t="s">
        <v>255</v>
      </c>
      <c r="Q76" s="11" t="s">
        <v>256</v>
      </c>
      <c r="R76" s="10" t="s">
        <v>29</v>
      </c>
    </row>
    <row r="77" spans="1:19" ht="47.25" x14ac:dyDescent="0.25">
      <c r="A77" s="8" t="s">
        <v>333</v>
      </c>
      <c r="B77" s="8" t="s">
        <v>333</v>
      </c>
      <c r="C77" s="8" t="s">
        <v>334</v>
      </c>
      <c r="D77" s="45" t="s">
        <v>335</v>
      </c>
      <c r="E77" s="8" t="s">
        <v>20</v>
      </c>
      <c r="F77" s="8" t="s">
        <v>260</v>
      </c>
      <c r="G77" s="8" t="s">
        <v>188</v>
      </c>
      <c r="H77" s="12" t="s">
        <v>144</v>
      </c>
      <c r="I77" s="8" t="s">
        <v>336</v>
      </c>
      <c r="J77" s="8" t="s">
        <v>24</v>
      </c>
      <c r="K77" s="16">
        <v>9250</v>
      </c>
      <c r="L77" s="16">
        <v>9250</v>
      </c>
      <c r="M77" s="16">
        <v>0</v>
      </c>
      <c r="N77" s="10" t="s">
        <v>168</v>
      </c>
      <c r="O77" s="11" t="s">
        <v>191</v>
      </c>
      <c r="P77" s="44" t="s">
        <v>255</v>
      </c>
      <c r="Q77" s="11" t="s">
        <v>256</v>
      </c>
      <c r="R77" s="10" t="s">
        <v>29</v>
      </c>
    </row>
    <row r="78" spans="1:19" ht="63" x14ac:dyDescent="0.25">
      <c r="A78" s="8" t="s">
        <v>41</v>
      </c>
      <c r="B78" s="8" t="s">
        <v>41</v>
      </c>
      <c r="C78" s="8" t="s">
        <v>337</v>
      </c>
      <c r="D78" s="45" t="s">
        <v>338</v>
      </c>
      <c r="E78" s="8" t="s">
        <v>20</v>
      </c>
      <c r="F78" s="8" t="s">
        <v>260</v>
      </c>
      <c r="G78" s="8" t="s">
        <v>329</v>
      </c>
      <c r="H78" s="8" t="s">
        <v>37</v>
      </c>
      <c r="I78" s="8" t="s">
        <v>226</v>
      </c>
      <c r="J78" s="8" t="s">
        <v>24</v>
      </c>
      <c r="K78" s="16">
        <v>15000</v>
      </c>
      <c r="L78" s="16">
        <v>15000</v>
      </c>
      <c r="M78" s="16">
        <v>0</v>
      </c>
      <c r="N78" s="10" t="s">
        <v>168</v>
      </c>
      <c r="O78" s="11" t="s">
        <v>191</v>
      </c>
      <c r="P78" s="44" t="s">
        <v>255</v>
      </c>
      <c r="Q78" s="11" t="s">
        <v>256</v>
      </c>
      <c r="R78" s="10" t="s">
        <v>29</v>
      </c>
      <c r="S78" s="48"/>
    </row>
    <row r="79" spans="1:19" ht="94.5" x14ac:dyDescent="0.25">
      <c r="A79" s="8" t="s">
        <v>41</v>
      </c>
      <c r="B79" s="8" t="s">
        <v>41</v>
      </c>
      <c r="C79" s="8" t="s">
        <v>339</v>
      </c>
      <c r="D79" s="45" t="s">
        <v>340</v>
      </c>
      <c r="E79" s="8" t="s">
        <v>44</v>
      </c>
      <c r="F79" s="8" t="s">
        <v>341</v>
      </c>
      <c r="G79" s="8" t="s">
        <v>341</v>
      </c>
      <c r="H79" s="8" t="s">
        <v>216</v>
      </c>
      <c r="I79" s="8" t="s">
        <v>342</v>
      </c>
      <c r="J79" s="8" t="s">
        <v>24</v>
      </c>
      <c r="K79" s="16">
        <v>16000</v>
      </c>
      <c r="L79" s="16">
        <v>16000</v>
      </c>
      <c r="M79" s="16">
        <v>0</v>
      </c>
      <c r="N79" s="10" t="s">
        <v>168</v>
      </c>
      <c r="O79" s="11" t="s">
        <v>191</v>
      </c>
      <c r="P79" s="44" t="s">
        <v>255</v>
      </c>
      <c r="Q79" s="11" t="s">
        <v>256</v>
      </c>
      <c r="R79" s="10" t="s">
        <v>29</v>
      </c>
    </row>
    <row r="80" spans="1:19" ht="78.75" x14ac:dyDescent="0.25">
      <c r="A80" s="8" t="s">
        <v>343</v>
      </c>
      <c r="B80" s="8" t="s">
        <v>343</v>
      </c>
      <c r="C80" s="8" t="s">
        <v>344</v>
      </c>
      <c r="D80" s="45" t="s">
        <v>345</v>
      </c>
      <c r="E80" s="8" t="s">
        <v>20</v>
      </c>
      <c r="F80" s="8" t="s">
        <v>21</v>
      </c>
      <c r="G80" s="8" t="s">
        <v>21</v>
      </c>
      <c r="H80" s="8" t="s">
        <v>346</v>
      </c>
      <c r="I80" s="8" t="s">
        <v>272</v>
      </c>
      <c r="J80" s="8" t="s">
        <v>24</v>
      </c>
      <c r="K80" s="16">
        <v>10000</v>
      </c>
      <c r="L80" s="16">
        <v>10000</v>
      </c>
      <c r="M80" s="16">
        <v>0</v>
      </c>
      <c r="N80" s="10" t="s">
        <v>168</v>
      </c>
      <c r="O80" s="11" t="s">
        <v>191</v>
      </c>
      <c r="P80" s="44" t="s">
        <v>255</v>
      </c>
      <c r="Q80" s="11" t="s">
        <v>256</v>
      </c>
      <c r="R80" s="10" t="s">
        <v>29</v>
      </c>
      <c r="S80" s="48"/>
    </row>
    <row r="81" spans="1:19" ht="94.5" x14ac:dyDescent="0.25">
      <c r="A81" s="8" t="s">
        <v>347</v>
      </c>
      <c r="B81" s="8" t="s">
        <v>347</v>
      </c>
      <c r="C81" s="8" t="s">
        <v>348</v>
      </c>
      <c r="D81" s="45" t="s">
        <v>349</v>
      </c>
      <c r="E81" s="8" t="s">
        <v>20</v>
      </c>
      <c r="F81" s="8" t="s">
        <v>260</v>
      </c>
      <c r="G81" s="8" t="s">
        <v>188</v>
      </c>
      <c r="H81" s="12" t="s">
        <v>296</v>
      </c>
      <c r="I81" s="8" t="s">
        <v>61</v>
      </c>
      <c r="J81" s="8" t="s">
        <v>24</v>
      </c>
      <c r="K81" s="16">
        <v>14750</v>
      </c>
      <c r="L81" s="16">
        <v>14750</v>
      </c>
      <c r="M81" s="16">
        <v>0</v>
      </c>
      <c r="N81" s="10" t="s">
        <v>168</v>
      </c>
      <c r="O81" s="11" t="s">
        <v>191</v>
      </c>
      <c r="P81" s="44" t="s">
        <v>255</v>
      </c>
      <c r="Q81" s="11" t="s">
        <v>256</v>
      </c>
      <c r="R81" s="10" t="s">
        <v>29</v>
      </c>
    </row>
    <row r="82" spans="1:19" ht="63" x14ac:dyDescent="0.25">
      <c r="A82" s="8" t="s">
        <v>350</v>
      </c>
      <c r="B82" s="8" t="s">
        <v>350</v>
      </c>
      <c r="C82" s="8" t="s">
        <v>351</v>
      </c>
      <c r="D82" s="45" t="s">
        <v>352</v>
      </c>
      <c r="E82" s="8" t="s">
        <v>20</v>
      </c>
      <c r="F82" s="8" t="s">
        <v>260</v>
      </c>
      <c r="G82" s="8" t="s">
        <v>188</v>
      </c>
      <c r="H82" s="8" t="s">
        <v>261</v>
      </c>
      <c r="I82" s="8" t="s">
        <v>118</v>
      </c>
      <c r="J82" s="8" t="s">
        <v>24</v>
      </c>
      <c r="K82" s="16">
        <v>15000</v>
      </c>
      <c r="L82" s="16">
        <v>15000</v>
      </c>
      <c r="M82" s="16">
        <v>0</v>
      </c>
      <c r="N82" s="10" t="s">
        <v>168</v>
      </c>
      <c r="O82" s="11" t="s">
        <v>191</v>
      </c>
      <c r="P82" s="44" t="s">
        <v>255</v>
      </c>
      <c r="Q82" s="11" t="s">
        <v>256</v>
      </c>
      <c r="R82" s="10" t="s">
        <v>29</v>
      </c>
      <c r="S82" s="48"/>
    </row>
    <row r="83" spans="1:19" ht="78.75" x14ac:dyDescent="0.25">
      <c r="A83" s="8" t="s">
        <v>41</v>
      </c>
      <c r="B83" s="8" t="s">
        <v>41</v>
      </c>
      <c r="C83" s="49" t="s">
        <v>353</v>
      </c>
      <c r="D83" s="45" t="s">
        <v>354</v>
      </c>
      <c r="E83" s="8" t="s">
        <v>20</v>
      </c>
      <c r="F83" s="8" t="s">
        <v>260</v>
      </c>
      <c r="G83" s="8" t="s">
        <v>188</v>
      </c>
      <c r="H83" s="8" t="s">
        <v>355</v>
      </c>
      <c r="I83" s="8" t="s">
        <v>356</v>
      </c>
      <c r="J83" s="8" t="s">
        <v>24</v>
      </c>
      <c r="K83" s="16">
        <v>20000</v>
      </c>
      <c r="L83" s="16">
        <v>20000</v>
      </c>
      <c r="M83" s="16">
        <v>0</v>
      </c>
      <c r="N83" s="10" t="s">
        <v>168</v>
      </c>
      <c r="O83" s="11" t="s">
        <v>191</v>
      </c>
      <c r="P83" s="44" t="s">
        <v>255</v>
      </c>
      <c r="Q83" s="11" t="s">
        <v>256</v>
      </c>
      <c r="R83" s="10" t="s">
        <v>29</v>
      </c>
    </row>
    <row r="84" spans="1:19" ht="63" x14ac:dyDescent="0.25">
      <c r="A84" s="8" t="s">
        <v>357</v>
      </c>
      <c r="B84" s="8" t="s">
        <v>357</v>
      </c>
      <c r="C84" s="8" t="s">
        <v>358</v>
      </c>
      <c r="D84" s="45" t="s">
        <v>359</v>
      </c>
      <c r="E84" s="8" t="s">
        <v>20</v>
      </c>
      <c r="F84" s="8" t="s">
        <v>260</v>
      </c>
      <c r="G84" s="8" t="s">
        <v>188</v>
      </c>
      <c r="H84" s="12" t="s">
        <v>360</v>
      </c>
      <c r="I84" s="8" t="s">
        <v>361</v>
      </c>
      <c r="J84" s="8" t="s">
        <v>24</v>
      </c>
      <c r="K84" s="16">
        <v>13000</v>
      </c>
      <c r="L84" s="16">
        <v>13000</v>
      </c>
      <c r="M84" s="16">
        <v>0</v>
      </c>
      <c r="N84" s="10" t="s">
        <v>168</v>
      </c>
      <c r="O84" s="11" t="s">
        <v>191</v>
      </c>
      <c r="P84" s="44" t="s">
        <v>255</v>
      </c>
      <c r="Q84" s="11" t="s">
        <v>256</v>
      </c>
      <c r="R84" s="10" t="s">
        <v>29</v>
      </c>
    </row>
    <row r="85" spans="1:19" ht="63" x14ac:dyDescent="0.25">
      <c r="A85" s="8" t="s">
        <v>362</v>
      </c>
      <c r="B85" s="8" t="s">
        <v>362</v>
      </c>
      <c r="C85" s="8" t="s">
        <v>363</v>
      </c>
      <c r="D85" s="45" t="s">
        <v>364</v>
      </c>
      <c r="E85" s="8" t="s">
        <v>20</v>
      </c>
      <c r="F85" s="8" t="s">
        <v>260</v>
      </c>
      <c r="G85" s="8" t="s">
        <v>188</v>
      </c>
      <c r="H85" s="8" t="s">
        <v>261</v>
      </c>
      <c r="I85" s="8" t="s">
        <v>285</v>
      </c>
      <c r="J85" s="8" t="s">
        <v>24</v>
      </c>
      <c r="K85" s="16">
        <v>11100</v>
      </c>
      <c r="L85" s="16">
        <v>11100</v>
      </c>
      <c r="M85" s="16">
        <v>0</v>
      </c>
      <c r="N85" s="10" t="s">
        <v>168</v>
      </c>
      <c r="O85" s="11" t="s">
        <v>191</v>
      </c>
      <c r="P85" s="11" t="s">
        <v>255</v>
      </c>
      <c r="Q85" s="11" t="s">
        <v>256</v>
      </c>
      <c r="R85" s="10" t="s">
        <v>29</v>
      </c>
    </row>
    <row r="86" spans="1:19" ht="63" x14ac:dyDescent="0.25">
      <c r="A86" s="8" t="s">
        <v>365</v>
      </c>
      <c r="B86" s="8" t="s">
        <v>365</v>
      </c>
      <c r="C86" s="8" t="s">
        <v>366</v>
      </c>
      <c r="D86" s="45" t="s">
        <v>367</v>
      </c>
      <c r="E86" s="8" t="s">
        <v>20</v>
      </c>
      <c r="F86" s="8" t="s">
        <v>260</v>
      </c>
      <c r="G86" s="8" t="s">
        <v>188</v>
      </c>
      <c r="H86" s="12" t="s">
        <v>296</v>
      </c>
      <c r="I86" s="8" t="s">
        <v>118</v>
      </c>
      <c r="J86" s="8" t="s">
        <v>24</v>
      </c>
      <c r="K86" s="16">
        <v>9500</v>
      </c>
      <c r="L86" s="16">
        <v>9500</v>
      </c>
      <c r="M86" s="16">
        <v>0</v>
      </c>
      <c r="N86" s="10" t="s">
        <v>168</v>
      </c>
      <c r="O86" s="11" t="s">
        <v>191</v>
      </c>
      <c r="P86" s="12" t="s">
        <v>255</v>
      </c>
      <c r="Q86" s="12" t="s">
        <v>256</v>
      </c>
      <c r="R86" s="10" t="s">
        <v>29</v>
      </c>
    </row>
    <row r="87" spans="1:19" ht="94.5" x14ac:dyDescent="0.25">
      <c r="A87" s="8" t="s">
        <v>368</v>
      </c>
      <c r="B87" s="8" t="s">
        <v>368</v>
      </c>
      <c r="C87" s="8" t="s">
        <v>369</v>
      </c>
      <c r="D87" s="45" t="s">
        <v>370</v>
      </c>
      <c r="E87" s="8" t="s">
        <v>20</v>
      </c>
      <c r="F87" s="8" t="s">
        <v>260</v>
      </c>
      <c r="G87" s="8" t="s">
        <v>188</v>
      </c>
      <c r="H87" s="12" t="s">
        <v>296</v>
      </c>
      <c r="I87" s="8" t="s">
        <v>118</v>
      </c>
      <c r="J87" s="8" t="s">
        <v>24</v>
      </c>
      <c r="K87" s="16">
        <v>8500</v>
      </c>
      <c r="L87" s="16">
        <v>8500</v>
      </c>
      <c r="M87" s="16">
        <v>0</v>
      </c>
      <c r="N87" s="10" t="s">
        <v>168</v>
      </c>
      <c r="O87" s="11" t="s">
        <v>191</v>
      </c>
      <c r="P87" s="40" t="s">
        <v>255</v>
      </c>
      <c r="Q87" s="12" t="s">
        <v>256</v>
      </c>
      <c r="R87" s="10" t="s">
        <v>29</v>
      </c>
    </row>
    <row r="88" spans="1:19" ht="78.75" x14ac:dyDescent="0.25">
      <c r="A88" s="8" t="s">
        <v>31</v>
      </c>
      <c r="B88" s="14" t="s">
        <v>562</v>
      </c>
      <c r="C88" s="8" t="s">
        <v>371</v>
      </c>
      <c r="D88" s="45" t="s">
        <v>372</v>
      </c>
      <c r="E88" s="8" t="s">
        <v>34</v>
      </c>
      <c r="F88" s="8" t="s">
        <v>35</v>
      </c>
      <c r="G88" s="8" t="s">
        <v>36</v>
      </c>
      <c r="H88" s="12" t="s">
        <v>37</v>
      </c>
      <c r="I88" s="8" t="s">
        <v>87</v>
      </c>
      <c r="J88" s="8" t="s">
        <v>24</v>
      </c>
      <c r="K88" s="16">
        <v>9968</v>
      </c>
      <c r="L88" s="16">
        <v>9968</v>
      </c>
      <c r="M88" s="16">
        <v>0</v>
      </c>
      <c r="N88" s="10" t="s">
        <v>168</v>
      </c>
      <c r="O88" s="11" t="s">
        <v>191</v>
      </c>
      <c r="P88" s="40" t="s">
        <v>255</v>
      </c>
      <c r="Q88" s="12" t="s">
        <v>256</v>
      </c>
      <c r="R88" s="10" t="s">
        <v>29</v>
      </c>
    </row>
    <row r="89" spans="1:19" ht="94.5" x14ac:dyDescent="0.25">
      <c r="A89" s="8" t="s">
        <v>56</v>
      </c>
      <c r="B89" s="8" t="s">
        <v>56</v>
      </c>
      <c r="C89" s="8" t="s">
        <v>373</v>
      </c>
      <c r="D89" s="45" t="s">
        <v>374</v>
      </c>
      <c r="E89" s="8" t="s">
        <v>20</v>
      </c>
      <c r="F89" s="8" t="s">
        <v>260</v>
      </c>
      <c r="G89" s="8" t="s">
        <v>188</v>
      </c>
      <c r="H89" s="12" t="s">
        <v>296</v>
      </c>
      <c r="I89" s="8" t="s">
        <v>61</v>
      </c>
      <c r="J89" s="8" t="s">
        <v>24</v>
      </c>
      <c r="K89" s="16">
        <v>13000</v>
      </c>
      <c r="L89" s="16">
        <v>13000</v>
      </c>
      <c r="M89" s="16">
        <v>0</v>
      </c>
      <c r="N89" s="10" t="s">
        <v>168</v>
      </c>
      <c r="O89" s="11" t="s">
        <v>191</v>
      </c>
      <c r="P89" s="40" t="s">
        <v>255</v>
      </c>
      <c r="Q89" s="12" t="s">
        <v>256</v>
      </c>
      <c r="R89" s="10" t="s">
        <v>29</v>
      </c>
    </row>
    <row r="90" spans="1:19" ht="63" x14ac:dyDescent="0.25">
      <c r="A90" s="8" t="s">
        <v>375</v>
      </c>
      <c r="B90" s="8" t="s">
        <v>375</v>
      </c>
      <c r="C90" s="8" t="s">
        <v>375</v>
      </c>
      <c r="D90" s="8" t="s">
        <v>376</v>
      </c>
      <c r="E90" s="8" t="s">
        <v>20</v>
      </c>
      <c r="F90" s="8" t="s">
        <v>166</v>
      </c>
      <c r="G90" s="8" t="s">
        <v>166</v>
      </c>
      <c r="H90" s="8" t="s">
        <v>254</v>
      </c>
      <c r="I90" s="8" t="s">
        <v>377</v>
      </c>
      <c r="J90" s="8" t="s">
        <v>24</v>
      </c>
      <c r="K90" s="16">
        <v>2500</v>
      </c>
      <c r="L90" s="16">
        <v>2500</v>
      </c>
      <c r="M90" s="16">
        <v>0</v>
      </c>
      <c r="N90" s="10" t="s">
        <v>168</v>
      </c>
      <c r="O90" s="11" t="s">
        <v>191</v>
      </c>
      <c r="P90" s="12" t="s">
        <v>255</v>
      </c>
      <c r="Q90" s="12" t="s">
        <v>256</v>
      </c>
      <c r="R90" s="10" t="s">
        <v>29</v>
      </c>
    </row>
    <row r="91" spans="1:19" ht="78.75" x14ac:dyDescent="0.25">
      <c r="A91" s="8" t="s">
        <v>378</v>
      </c>
      <c r="B91" s="8" t="s">
        <v>378</v>
      </c>
      <c r="C91" s="8" t="s">
        <v>379</v>
      </c>
      <c r="D91" s="8" t="s">
        <v>380</v>
      </c>
      <c r="E91" s="8" t="s">
        <v>44</v>
      </c>
      <c r="F91" s="8" t="s">
        <v>35</v>
      </c>
      <c r="G91" s="8" t="s">
        <v>36</v>
      </c>
      <c r="H91" s="8" t="s">
        <v>381</v>
      </c>
      <c r="I91" s="8" t="s">
        <v>382</v>
      </c>
      <c r="J91" s="8" t="s">
        <v>24</v>
      </c>
      <c r="K91" s="16">
        <v>16000</v>
      </c>
      <c r="L91" s="16">
        <v>16000</v>
      </c>
      <c r="M91" s="16">
        <v>0</v>
      </c>
      <c r="N91" s="10" t="s">
        <v>168</v>
      </c>
      <c r="O91" s="11" t="s">
        <v>191</v>
      </c>
      <c r="P91" s="11" t="s">
        <v>255</v>
      </c>
      <c r="Q91" s="12" t="s">
        <v>256</v>
      </c>
      <c r="R91" s="10" t="s">
        <v>29</v>
      </c>
    </row>
    <row r="92" spans="1:19" ht="78.75" x14ac:dyDescent="0.25">
      <c r="A92" s="8" t="s">
        <v>383</v>
      </c>
      <c r="B92" s="8" t="s">
        <v>383</v>
      </c>
      <c r="C92" s="8" t="s">
        <v>384</v>
      </c>
      <c r="D92" s="8" t="s">
        <v>385</v>
      </c>
      <c r="E92" s="8" t="s">
        <v>20</v>
      </c>
      <c r="F92" s="8" t="s">
        <v>260</v>
      </c>
      <c r="G92" s="8" t="s">
        <v>188</v>
      </c>
      <c r="H92" s="12" t="s">
        <v>296</v>
      </c>
      <c r="I92" s="8" t="s">
        <v>386</v>
      </c>
      <c r="J92" s="8" t="s">
        <v>24</v>
      </c>
      <c r="K92" s="16">
        <v>12250</v>
      </c>
      <c r="L92" s="16">
        <v>12250</v>
      </c>
      <c r="M92" s="16">
        <v>0</v>
      </c>
      <c r="N92" s="10" t="s">
        <v>168</v>
      </c>
      <c r="O92" s="11" t="s">
        <v>191</v>
      </c>
      <c r="P92" s="11" t="s">
        <v>255</v>
      </c>
      <c r="Q92" s="12" t="s">
        <v>256</v>
      </c>
      <c r="R92" s="10" t="s">
        <v>29</v>
      </c>
    </row>
    <row r="93" spans="1:19" ht="47.25" x14ac:dyDescent="0.25">
      <c r="A93" s="14" t="s">
        <v>387</v>
      </c>
      <c r="B93" s="14" t="s">
        <v>387</v>
      </c>
      <c r="C93" s="14" t="s">
        <v>388</v>
      </c>
      <c r="D93" s="14" t="s">
        <v>389</v>
      </c>
      <c r="E93" s="8" t="s">
        <v>20</v>
      </c>
      <c r="F93" s="8" t="s">
        <v>260</v>
      </c>
      <c r="G93" s="8" t="s">
        <v>270</v>
      </c>
      <c r="H93" s="23" t="s">
        <v>390</v>
      </c>
      <c r="I93" s="7" t="s">
        <v>391</v>
      </c>
      <c r="J93" s="7" t="s">
        <v>24</v>
      </c>
      <c r="K93" s="35">
        <v>4640</v>
      </c>
      <c r="L93" s="35">
        <v>4640</v>
      </c>
      <c r="M93" s="9">
        <v>0</v>
      </c>
      <c r="N93" s="10" t="s">
        <v>168</v>
      </c>
      <c r="O93" s="37" t="s">
        <v>392</v>
      </c>
      <c r="P93" s="37" t="s">
        <v>393</v>
      </c>
      <c r="Q93" s="12" t="s">
        <v>394</v>
      </c>
      <c r="R93" s="19" t="s">
        <v>29</v>
      </c>
    </row>
    <row r="94" spans="1:19" ht="78.75" x14ac:dyDescent="0.25">
      <c r="A94" s="14" t="s">
        <v>395</v>
      </c>
      <c r="B94" s="14" t="s">
        <v>395</v>
      </c>
      <c r="C94" s="14" t="s">
        <v>396</v>
      </c>
      <c r="D94" s="14" t="s">
        <v>397</v>
      </c>
      <c r="E94" s="8" t="s">
        <v>20</v>
      </c>
      <c r="F94" s="8" t="s">
        <v>260</v>
      </c>
      <c r="G94" s="12" t="s">
        <v>398</v>
      </c>
      <c r="H94" s="23" t="s">
        <v>399</v>
      </c>
      <c r="I94" s="7" t="s">
        <v>400</v>
      </c>
      <c r="J94" s="7" t="s">
        <v>24</v>
      </c>
      <c r="K94" s="35">
        <v>5000</v>
      </c>
      <c r="L94" s="35">
        <v>5000</v>
      </c>
      <c r="M94" s="9">
        <v>0</v>
      </c>
      <c r="N94" s="10" t="s">
        <v>168</v>
      </c>
      <c r="O94" s="37" t="s">
        <v>392</v>
      </c>
      <c r="P94" s="37" t="s">
        <v>393</v>
      </c>
      <c r="Q94" s="12" t="s">
        <v>394</v>
      </c>
      <c r="R94" s="19" t="s">
        <v>29</v>
      </c>
    </row>
    <row r="95" spans="1:19" ht="78.75" x14ac:dyDescent="0.25">
      <c r="A95" s="14" t="s">
        <v>401</v>
      </c>
      <c r="B95" s="14" t="s">
        <v>401</v>
      </c>
      <c r="C95" s="14" t="s">
        <v>402</v>
      </c>
      <c r="D95" s="14" t="s">
        <v>403</v>
      </c>
      <c r="E95" s="8" t="s">
        <v>20</v>
      </c>
      <c r="F95" s="8" t="s">
        <v>260</v>
      </c>
      <c r="G95" s="12" t="s">
        <v>398</v>
      </c>
      <c r="H95" s="23" t="s">
        <v>404</v>
      </c>
      <c r="I95" s="7" t="s">
        <v>61</v>
      </c>
      <c r="J95" s="7" t="s">
        <v>24</v>
      </c>
      <c r="K95" s="35">
        <v>4500</v>
      </c>
      <c r="L95" s="35">
        <v>4500</v>
      </c>
      <c r="M95" s="9">
        <v>0</v>
      </c>
      <c r="N95" s="10" t="s">
        <v>168</v>
      </c>
      <c r="O95" s="37" t="s">
        <v>392</v>
      </c>
      <c r="P95" s="37" t="s">
        <v>392</v>
      </c>
      <c r="Q95" s="12" t="s">
        <v>394</v>
      </c>
      <c r="R95" s="19" t="s">
        <v>29</v>
      </c>
    </row>
    <row r="96" spans="1:19" ht="47.25" x14ac:dyDescent="0.25">
      <c r="A96" s="14" t="s">
        <v>405</v>
      </c>
      <c r="B96" s="14" t="s">
        <v>405</v>
      </c>
      <c r="C96" s="14" t="s">
        <v>406</v>
      </c>
      <c r="D96" s="14" t="s">
        <v>407</v>
      </c>
      <c r="E96" s="8" t="s">
        <v>20</v>
      </c>
      <c r="F96" s="8" t="s">
        <v>35</v>
      </c>
      <c r="G96" s="12" t="s">
        <v>36</v>
      </c>
      <c r="H96" s="23" t="s">
        <v>408</v>
      </c>
      <c r="I96" s="7" t="s">
        <v>409</v>
      </c>
      <c r="J96" s="7" t="s">
        <v>24</v>
      </c>
      <c r="K96" s="35">
        <v>5000</v>
      </c>
      <c r="L96" s="35">
        <v>5000</v>
      </c>
      <c r="M96" s="9">
        <v>0</v>
      </c>
      <c r="N96" s="10" t="s">
        <v>168</v>
      </c>
      <c r="O96" s="37" t="s">
        <v>392</v>
      </c>
      <c r="P96" s="35" t="s">
        <v>392</v>
      </c>
      <c r="Q96" s="12" t="s">
        <v>394</v>
      </c>
      <c r="R96" s="19" t="s">
        <v>29</v>
      </c>
    </row>
    <row r="97" spans="1:18" ht="31.5" x14ac:dyDescent="0.25">
      <c r="A97" s="14" t="s">
        <v>410</v>
      </c>
      <c r="B97" s="14" t="s">
        <v>410</v>
      </c>
      <c r="C97" s="14" t="s">
        <v>411</v>
      </c>
      <c r="D97" s="14" t="s">
        <v>412</v>
      </c>
      <c r="E97" s="8" t="s">
        <v>20</v>
      </c>
      <c r="F97" s="8" t="s">
        <v>35</v>
      </c>
      <c r="G97" s="28" t="s">
        <v>52</v>
      </c>
      <c r="H97" s="23" t="s">
        <v>413</v>
      </c>
      <c r="I97" s="7" t="s">
        <v>87</v>
      </c>
      <c r="J97" s="7" t="s">
        <v>24</v>
      </c>
      <c r="K97" s="35">
        <v>10183</v>
      </c>
      <c r="L97" s="35">
        <v>10183</v>
      </c>
      <c r="M97" s="9">
        <v>0</v>
      </c>
      <c r="N97" s="10" t="s">
        <v>168</v>
      </c>
      <c r="O97" s="37" t="s">
        <v>392</v>
      </c>
      <c r="P97" s="35" t="s">
        <v>393</v>
      </c>
      <c r="Q97" s="12" t="s">
        <v>394</v>
      </c>
      <c r="R97" s="19" t="s">
        <v>29</v>
      </c>
    </row>
    <row r="98" spans="1:18" ht="78.75" x14ac:dyDescent="0.25">
      <c r="A98" s="14" t="s">
        <v>414</v>
      </c>
      <c r="B98" s="14" t="s">
        <v>414</v>
      </c>
      <c r="C98" s="14" t="s">
        <v>415</v>
      </c>
      <c r="D98" s="14" t="s">
        <v>416</v>
      </c>
      <c r="E98" s="8" t="s">
        <v>20</v>
      </c>
      <c r="F98" s="8" t="s">
        <v>260</v>
      </c>
      <c r="G98" s="12" t="s">
        <v>398</v>
      </c>
      <c r="H98" s="23" t="s">
        <v>417</v>
      </c>
      <c r="I98" s="7" t="s">
        <v>313</v>
      </c>
      <c r="J98" s="7" t="s">
        <v>24</v>
      </c>
      <c r="K98" s="35">
        <v>2269</v>
      </c>
      <c r="L98" s="35">
        <v>2269</v>
      </c>
      <c r="M98" s="9">
        <v>0</v>
      </c>
      <c r="N98" s="10" t="s">
        <v>168</v>
      </c>
      <c r="O98" s="37" t="s">
        <v>392</v>
      </c>
      <c r="P98" s="50" t="s">
        <v>393</v>
      </c>
      <c r="Q98" s="12" t="s">
        <v>394</v>
      </c>
      <c r="R98" s="19" t="s">
        <v>29</v>
      </c>
    </row>
    <row r="99" spans="1:18" ht="78.75" x14ac:dyDescent="0.25">
      <c r="A99" s="14" t="s">
        <v>414</v>
      </c>
      <c r="B99" s="14" t="s">
        <v>414</v>
      </c>
      <c r="C99" s="14" t="s">
        <v>418</v>
      </c>
      <c r="D99" s="14" t="s">
        <v>416</v>
      </c>
      <c r="E99" s="8" t="s">
        <v>20</v>
      </c>
      <c r="F99" s="8" t="s">
        <v>260</v>
      </c>
      <c r="G99" s="12" t="s">
        <v>398</v>
      </c>
      <c r="H99" s="23" t="s">
        <v>417</v>
      </c>
      <c r="I99" s="7" t="s">
        <v>190</v>
      </c>
      <c r="J99" s="7" t="s">
        <v>24</v>
      </c>
      <c r="K99" s="35">
        <v>2469</v>
      </c>
      <c r="L99" s="35">
        <v>2469</v>
      </c>
      <c r="M99" s="9">
        <v>0</v>
      </c>
      <c r="N99" s="10" t="s">
        <v>168</v>
      </c>
      <c r="O99" s="37" t="s">
        <v>392</v>
      </c>
      <c r="P99" s="50" t="s">
        <v>393</v>
      </c>
      <c r="Q99" s="12" t="s">
        <v>394</v>
      </c>
      <c r="R99" s="19" t="s">
        <v>29</v>
      </c>
    </row>
    <row r="100" spans="1:18" ht="78.75" x14ac:dyDescent="0.25">
      <c r="A100" s="14" t="s">
        <v>414</v>
      </c>
      <c r="B100" s="14" t="s">
        <v>414</v>
      </c>
      <c r="C100" s="14" t="s">
        <v>419</v>
      </c>
      <c r="D100" s="14" t="s">
        <v>416</v>
      </c>
      <c r="E100" s="8" t="s">
        <v>20</v>
      </c>
      <c r="F100" s="8" t="s">
        <v>260</v>
      </c>
      <c r="G100" s="12" t="s">
        <v>398</v>
      </c>
      <c r="H100" s="23" t="s">
        <v>417</v>
      </c>
      <c r="I100" s="7" t="s">
        <v>336</v>
      </c>
      <c r="J100" s="7" t="s">
        <v>24</v>
      </c>
      <c r="K100" s="35">
        <v>2469</v>
      </c>
      <c r="L100" s="35">
        <v>2469</v>
      </c>
      <c r="M100" s="9">
        <v>0</v>
      </c>
      <c r="N100" s="10" t="s">
        <v>168</v>
      </c>
      <c r="O100" s="37" t="s">
        <v>392</v>
      </c>
      <c r="P100" s="50" t="s">
        <v>393</v>
      </c>
      <c r="Q100" s="12" t="s">
        <v>394</v>
      </c>
      <c r="R100" s="19" t="s">
        <v>29</v>
      </c>
    </row>
    <row r="101" spans="1:18" ht="78.75" x14ac:dyDescent="0.25">
      <c r="A101" s="8" t="s">
        <v>41</v>
      </c>
      <c r="B101" s="8" t="s">
        <v>41</v>
      </c>
      <c r="C101" s="14" t="s">
        <v>420</v>
      </c>
      <c r="D101" s="14" t="s">
        <v>421</v>
      </c>
      <c r="E101" s="8" t="s">
        <v>20</v>
      </c>
      <c r="F101" s="12" t="s">
        <v>422</v>
      </c>
      <c r="G101" s="12" t="s">
        <v>398</v>
      </c>
      <c r="H101" s="23" t="s">
        <v>422</v>
      </c>
      <c r="I101" s="7" t="s">
        <v>226</v>
      </c>
      <c r="J101" s="7" t="s">
        <v>24</v>
      </c>
      <c r="K101" s="35">
        <v>20000</v>
      </c>
      <c r="L101" s="35">
        <v>20000</v>
      </c>
      <c r="M101" s="9">
        <v>0</v>
      </c>
      <c r="N101" s="10" t="s">
        <v>168</v>
      </c>
      <c r="O101" s="37" t="s">
        <v>392</v>
      </c>
      <c r="P101" s="50" t="s">
        <v>393</v>
      </c>
      <c r="Q101" s="12" t="s">
        <v>394</v>
      </c>
      <c r="R101" s="19" t="s">
        <v>29</v>
      </c>
    </row>
    <row r="102" spans="1:18" ht="31.5" x14ac:dyDescent="0.25">
      <c r="A102" s="14" t="s">
        <v>423</v>
      </c>
      <c r="B102" s="14" t="s">
        <v>423</v>
      </c>
      <c r="C102" s="14" t="s">
        <v>424</v>
      </c>
      <c r="D102" s="14" t="s">
        <v>425</v>
      </c>
      <c r="E102" s="8" t="s">
        <v>20</v>
      </c>
      <c r="F102" s="8" t="s">
        <v>35</v>
      </c>
      <c r="G102" s="28" t="s">
        <v>52</v>
      </c>
      <c r="H102" s="23" t="s">
        <v>426</v>
      </c>
      <c r="I102" s="7" t="s">
        <v>61</v>
      </c>
      <c r="J102" s="7" t="s">
        <v>24</v>
      </c>
      <c r="K102" s="35">
        <v>18019</v>
      </c>
      <c r="L102" s="35">
        <v>18019</v>
      </c>
      <c r="M102" s="9">
        <v>0</v>
      </c>
      <c r="N102" s="10" t="s">
        <v>168</v>
      </c>
      <c r="O102" s="37" t="s">
        <v>392</v>
      </c>
      <c r="P102" s="50" t="s">
        <v>393</v>
      </c>
      <c r="Q102" s="12" t="s">
        <v>394</v>
      </c>
      <c r="R102" s="19" t="s">
        <v>29</v>
      </c>
    </row>
    <row r="103" spans="1:18" ht="47.25" x14ac:dyDescent="0.25">
      <c r="A103" s="14" t="s">
        <v>427</v>
      </c>
      <c r="B103" s="14" t="s">
        <v>427</v>
      </c>
      <c r="C103" s="14" t="s">
        <v>428</v>
      </c>
      <c r="D103" s="14" t="s">
        <v>429</v>
      </c>
      <c r="E103" s="8" t="s">
        <v>20</v>
      </c>
      <c r="F103" s="8" t="s">
        <v>260</v>
      </c>
      <c r="G103" s="8" t="s">
        <v>270</v>
      </c>
      <c r="H103" s="23" t="s">
        <v>404</v>
      </c>
      <c r="I103" s="7" t="s">
        <v>118</v>
      </c>
      <c r="J103" s="7" t="s">
        <v>24</v>
      </c>
      <c r="K103" s="35">
        <v>5000</v>
      </c>
      <c r="L103" s="35">
        <v>5000</v>
      </c>
      <c r="M103" s="9">
        <v>0</v>
      </c>
      <c r="N103" s="10" t="s">
        <v>168</v>
      </c>
      <c r="O103" s="37" t="s">
        <v>392</v>
      </c>
      <c r="P103" s="35" t="s">
        <v>393</v>
      </c>
      <c r="Q103" s="12" t="s">
        <v>394</v>
      </c>
      <c r="R103" s="19" t="s">
        <v>29</v>
      </c>
    </row>
    <row r="104" spans="1:18" ht="78.75" x14ac:dyDescent="0.25">
      <c r="A104" s="14" t="s">
        <v>430</v>
      </c>
      <c r="B104" s="14" t="s">
        <v>430</v>
      </c>
      <c r="C104" s="14" t="s">
        <v>431</v>
      </c>
      <c r="D104" s="14" t="s">
        <v>432</v>
      </c>
      <c r="E104" s="8" t="s">
        <v>20</v>
      </c>
      <c r="F104" s="8" t="s">
        <v>260</v>
      </c>
      <c r="G104" s="12" t="s">
        <v>398</v>
      </c>
      <c r="H104" s="23" t="s">
        <v>433</v>
      </c>
      <c r="I104" s="7" t="s">
        <v>434</v>
      </c>
      <c r="J104" s="7" t="s">
        <v>24</v>
      </c>
      <c r="K104" s="35">
        <v>11490</v>
      </c>
      <c r="L104" s="35">
        <v>11490</v>
      </c>
      <c r="M104" s="9">
        <v>0</v>
      </c>
      <c r="N104" s="10" t="s">
        <v>168</v>
      </c>
      <c r="O104" s="37" t="s">
        <v>392</v>
      </c>
      <c r="P104" s="35" t="s">
        <v>393</v>
      </c>
      <c r="Q104" s="12" t="s">
        <v>394</v>
      </c>
      <c r="R104" s="19" t="s">
        <v>29</v>
      </c>
    </row>
    <row r="105" spans="1:18" ht="31.5" x14ac:dyDescent="0.25">
      <c r="A105" s="14" t="s">
        <v>435</v>
      </c>
      <c r="B105" s="14" t="s">
        <v>435</v>
      </c>
      <c r="C105" s="14" t="s">
        <v>436</v>
      </c>
      <c r="D105" s="14" t="s">
        <v>437</v>
      </c>
      <c r="E105" s="8" t="s">
        <v>20</v>
      </c>
      <c r="F105" s="8" t="s">
        <v>35</v>
      </c>
      <c r="G105" s="12" t="s">
        <v>36</v>
      </c>
      <c r="H105" s="23" t="s">
        <v>438</v>
      </c>
      <c r="I105" s="7" t="s">
        <v>382</v>
      </c>
      <c r="J105" s="7" t="s">
        <v>24</v>
      </c>
      <c r="K105" s="35">
        <v>2000</v>
      </c>
      <c r="L105" s="35">
        <v>2000</v>
      </c>
      <c r="M105" s="9">
        <v>0</v>
      </c>
      <c r="N105" s="10" t="s">
        <v>168</v>
      </c>
      <c r="O105" s="37" t="s">
        <v>392</v>
      </c>
      <c r="P105" s="35" t="s">
        <v>393</v>
      </c>
      <c r="Q105" s="12" t="s">
        <v>394</v>
      </c>
      <c r="R105" s="19" t="s">
        <v>29</v>
      </c>
    </row>
    <row r="106" spans="1:18" ht="47.25" x14ac:dyDescent="0.25">
      <c r="A106" s="14" t="s">
        <v>262</v>
      </c>
      <c r="B106" s="14" t="s">
        <v>262</v>
      </c>
      <c r="C106" s="14" t="s">
        <v>262</v>
      </c>
      <c r="D106" s="14" t="s">
        <v>439</v>
      </c>
      <c r="E106" s="8" t="s">
        <v>20</v>
      </c>
      <c r="F106" s="8" t="s">
        <v>283</v>
      </c>
      <c r="G106" s="8" t="s">
        <v>270</v>
      </c>
      <c r="H106" s="23" t="s">
        <v>254</v>
      </c>
      <c r="I106" s="7" t="s">
        <v>118</v>
      </c>
      <c r="J106" s="7" t="s">
        <v>24</v>
      </c>
      <c r="K106" s="35">
        <v>2846</v>
      </c>
      <c r="L106" s="35">
        <v>2846</v>
      </c>
      <c r="M106" s="9">
        <v>0</v>
      </c>
      <c r="N106" s="10" t="s">
        <v>168</v>
      </c>
      <c r="O106" s="37" t="s">
        <v>392</v>
      </c>
      <c r="P106" s="35" t="s">
        <v>393</v>
      </c>
      <c r="Q106" s="12" t="s">
        <v>394</v>
      </c>
      <c r="R106" s="19" t="s">
        <v>29</v>
      </c>
    </row>
    <row r="107" spans="1:18" ht="78.75" x14ac:dyDescent="0.25">
      <c r="A107" s="14" t="s">
        <v>293</v>
      </c>
      <c r="B107" s="14" t="s">
        <v>293</v>
      </c>
      <c r="C107" s="14" t="s">
        <v>440</v>
      </c>
      <c r="D107" s="14" t="s">
        <v>441</v>
      </c>
      <c r="E107" s="8" t="s">
        <v>20</v>
      </c>
      <c r="F107" s="8" t="s">
        <v>260</v>
      </c>
      <c r="G107" s="12" t="s">
        <v>398</v>
      </c>
      <c r="H107" s="23" t="s">
        <v>188</v>
      </c>
      <c r="I107" s="7" t="s">
        <v>442</v>
      </c>
      <c r="J107" s="7" t="s">
        <v>24</v>
      </c>
      <c r="K107" s="35">
        <v>15700</v>
      </c>
      <c r="L107" s="35">
        <v>15700</v>
      </c>
      <c r="M107" s="9">
        <v>0</v>
      </c>
      <c r="N107" s="10" t="s">
        <v>168</v>
      </c>
      <c r="O107" s="37" t="s">
        <v>392</v>
      </c>
      <c r="P107" s="35" t="s">
        <v>393</v>
      </c>
      <c r="Q107" s="12" t="s">
        <v>394</v>
      </c>
      <c r="R107" s="19" t="s">
        <v>29</v>
      </c>
    </row>
    <row r="108" spans="1:18" ht="47.25" x14ac:dyDescent="0.25">
      <c r="A108" s="14" t="s">
        <v>443</v>
      </c>
      <c r="B108" s="14" t="s">
        <v>443</v>
      </c>
      <c r="C108" s="12" t="s">
        <v>444</v>
      </c>
      <c r="D108" s="12" t="s">
        <v>445</v>
      </c>
      <c r="E108" s="12" t="s">
        <v>20</v>
      </c>
      <c r="F108" s="8" t="s">
        <v>283</v>
      </c>
      <c r="G108" s="8" t="s">
        <v>270</v>
      </c>
      <c r="H108" s="23" t="s">
        <v>446</v>
      </c>
      <c r="I108" s="7" t="s">
        <v>285</v>
      </c>
      <c r="J108" s="7" t="s">
        <v>24</v>
      </c>
      <c r="K108" s="35">
        <v>9867</v>
      </c>
      <c r="L108" s="35">
        <v>9867</v>
      </c>
      <c r="M108" s="9"/>
      <c r="N108" s="10" t="s">
        <v>168</v>
      </c>
      <c r="O108" s="37" t="s">
        <v>392</v>
      </c>
      <c r="P108" s="35" t="s">
        <v>393</v>
      </c>
      <c r="Q108" s="12" t="s">
        <v>394</v>
      </c>
      <c r="R108" s="19" t="s">
        <v>29</v>
      </c>
    </row>
    <row r="109" spans="1:18" ht="47.25" x14ac:dyDescent="0.25">
      <c r="A109" s="14" t="s">
        <v>447</v>
      </c>
      <c r="B109" s="14" t="s">
        <v>447</v>
      </c>
      <c r="C109" s="14" t="s">
        <v>448</v>
      </c>
      <c r="D109" s="14" t="s">
        <v>449</v>
      </c>
      <c r="E109" s="8" t="s">
        <v>20</v>
      </c>
      <c r="F109" s="8" t="s">
        <v>283</v>
      </c>
      <c r="G109" s="8" t="s">
        <v>270</v>
      </c>
      <c r="H109" s="23" t="s">
        <v>188</v>
      </c>
      <c r="I109" s="7" t="s">
        <v>61</v>
      </c>
      <c r="J109" s="7" t="s">
        <v>24</v>
      </c>
      <c r="K109" s="35">
        <v>18727</v>
      </c>
      <c r="L109" s="35">
        <v>18727</v>
      </c>
      <c r="M109" s="9">
        <v>0</v>
      </c>
      <c r="N109" s="10" t="s">
        <v>168</v>
      </c>
      <c r="O109" s="37" t="s">
        <v>392</v>
      </c>
      <c r="P109" s="35" t="s">
        <v>393</v>
      </c>
      <c r="Q109" s="12" t="s">
        <v>394</v>
      </c>
      <c r="R109" s="19" t="s">
        <v>29</v>
      </c>
    </row>
    <row r="110" spans="1:18" ht="47.25" x14ac:dyDescent="0.25">
      <c r="A110" s="14" t="s">
        <v>450</v>
      </c>
      <c r="B110" s="14" t="s">
        <v>450</v>
      </c>
      <c r="C110" s="14" t="s">
        <v>451</v>
      </c>
      <c r="D110" s="14" t="s">
        <v>452</v>
      </c>
      <c r="E110" s="8" t="s">
        <v>20</v>
      </c>
      <c r="F110" s="8" t="s">
        <v>283</v>
      </c>
      <c r="G110" s="8" t="s">
        <v>270</v>
      </c>
      <c r="H110" s="23" t="s">
        <v>453</v>
      </c>
      <c r="I110" s="7" t="s">
        <v>305</v>
      </c>
      <c r="J110" s="7" t="s">
        <v>24</v>
      </c>
      <c r="K110" s="35">
        <v>10272</v>
      </c>
      <c r="L110" s="35">
        <v>10272</v>
      </c>
      <c r="M110" s="9">
        <v>0</v>
      </c>
      <c r="N110" s="10" t="s">
        <v>168</v>
      </c>
      <c r="O110" s="37" t="s">
        <v>392</v>
      </c>
      <c r="P110" s="35" t="s">
        <v>393</v>
      </c>
      <c r="Q110" s="12" t="s">
        <v>394</v>
      </c>
      <c r="R110" s="19" t="s">
        <v>29</v>
      </c>
    </row>
    <row r="111" spans="1:18" ht="78.75" x14ac:dyDescent="0.25">
      <c r="A111" s="14" t="s">
        <v>298</v>
      </c>
      <c r="B111" s="14" t="s">
        <v>298</v>
      </c>
      <c r="C111" s="14" t="s">
        <v>454</v>
      </c>
      <c r="D111" s="14" t="s">
        <v>455</v>
      </c>
      <c r="E111" s="8" t="s">
        <v>20</v>
      </c>
      <c r="F111" s="8" t="s">
        <v>260</v>
      </c>
      <c r="G111" s="12" t="s">
        <v>398</v>
      </c>
      <c r="H111" s="23" t="s">
        <v>433</v>
      </c>
      <c r="I111" s="7" t="s">
        <v>118</v>
      </c>
      <c r="J111" s="7" t="s">
        <v>24</v>
      </c>
      <c r="K111" s="35">
        <v>15200</v>
      </c>
      <c r="L111" s="35">
        <v>15200</v>
      </c>
      <c r="M111" s="9">
        <v>0</v>
      </c>
      <c r="N111" s="10" t="s">
        <v>168</v>
      </c>
      <c r="O111" s="37" t="s">
        <v>392</v>
      </c>
      <c r="P111" s="37" t="s">
        <v>393</v>
      </c>
      <c r="Q111" s="12" t="s">
        <v>394</v>
      </c>
      <c r="R111" s="19" t="s">
        <v>29</v>
      </c>
    </row>
    <row r="112" spans="1:18" ht="47.25" x14ac:dyDescent="0.25">
      <c r="A112" s="14" t="s">
        <v>100</v>
      </c>
      <c r="B112" s="14" t="s">
        <v>100</v>
      </c>
      <c r="C112" s="14" t="s">
        <v>456</v>
      </c>
      <c r="D112" s="14" t="s">
        <v>457</v>
      </c>
      <c r="E112" s="8" t="s">
        <v>20</v>
      </c>
      <c r="F112" s="8" t="s">
        <v>35</v>
      </c>
      <c r="G112" s="28" t="s">
        <v>52</v>
      </c>
      <c r="H112" s="23" t="s">
        <v>144</v>
      </c>
      <c r="I112" s="7" t="s">
        <v>87</v>
      </c>
      <c r="J112" s="7" t="s">
        <v>24</v>
      </c>
      <c r="K112" s="35">
        <v>11628</v>
      </c>
      <c r="L112" s="35">
        <v>11628</v>
      </c>
      <c r="M112" s="9">
        <v>0</v>
      </c>
      <c r="N112" s="10" t="s">
        <v>168</v>
      </c>
      <c r="O112" s="37" t="s">
        <v>392</v>
      </c>
      <c r="P112" s="37" t="s">
        <v>393</v>
      </c>
      <c r="Q112" s="12" t="s">
        <v>394</v>
      </c>
      <c r="R112" s="19" t="s">
        <v>29</v>
      </c>
    </row>
    <row r="113" spans="1:18" ht="31.5" x14ac:dyDescent="0.25">
      <c r="A113" s="14" t="s">
        <v>273</v>
      </c>
      <c r="B113" s="14" t="s">
        <v>273</v>
      </c>
      <c r="C113" s="14" t="s">
        <v>278</v>
      </c>
      <c r="D113" s="14" t="s">
        <v>458</v>
      </c>
      <c r="E113" s="8" t="s">
        <v>20</v>
      </c>
      <c r="F113" s="8" t="s">
        <v>21</v>
      </c>
      <c r="G113" s="8" t="s">
        <v>21</v>
      </c>
      <c r="H113" s="12" t="s">
        <v>276</v>
      </c>
      <c r="I113" s="7" t="s">
        <v>61</v>
      </c>
      <c r="J113" s="7" t="s">
        <v>24</v>
      </c>
      <c r="K113" s="35">
        <v>12500</v>
      </c>
      <c r="L113" s="35">
        <v>12500</v>
      </c>
      <c r="M113" s="9">
        <v>0</v>
      </c>
      <c r="N113" s="10" t="s">
        <v>168</v>
      </c>
      <c r="O113" s="37" t="s">
        <v>392</v>
      </c>
      <c r="P113" s="37" t="s">
        <v>393</v>
      </c>
      <c r="Q113" s="12" t="s">
        <v>394</v>
      </c>
      <c r="R113" s="19" t="s">
        <v>29</v>
      </c>
    </row>
    <row r="114" spans="1:18" ht="78.75" x14ac:dyDescent="0.25">
      <c r="A114" s="14" t="s">
        <v>459</v>
      </c>
      <c r="B114" s="14" t="s">
        <v>459</v>
      </c>
      <c r="C114" s="14" t="s">
        <v>460</v>
      </c>
      <c r="D114" s="14" t="s">
        <v>461</v>
      </c>
      <c r="E114" s="8" t="s">
        <v>20</v>
      </c>
      <c r="F114" s="8" t="s">
        <v>260</v>
      </c>
      <c r="G114" s="12" t="s">
        <v>398</v>
      </c>
      <c r="H114" s="23" t="s">
        <v>404</v>
      </c>
      <c r="I114" s="7" t="s">
        <v>87</v>
      </c>
      <c r="J114" s="7" t="s">
        <v>24</v>
      </c>
      <c r="K114" s="35">
        <v>7628</v>
      </c>
      <c r="L114" s="35">
        <v>7628</v>
      </c>
      <c r="M114" s="9">
        <v>0</v>
      </c>
      <c r="N114" s="10" t="s">
        <v>168</v>
      </c>
      <c r="O114" s="37" t="s">
        <v>392</v>
      </c>
      <c r="P114" s="37" t="s">
        <v>393</v>
      </c>
      <c r="Q114" s="12" t="s">
        <v>394</v>
      </c>
      <c r="R114" s="19" t="s">
        <v>29</v>
      </c>
    </row>
    <row r="115" spans="1:18" ht="47.25" x14ac:dyDescent="0.25">
      <c r="A115" s="14" t="s">
        <v>462</v>
      </c>
      <c r="B115" s="14" t="s">
        <v>462</v>
      </c>
      <c r="C115" s="14" t="s">
        <v>462</v>
      </c>
      <c r="D115" s="14" t="s">
        <v>463</v>
      </c>
      <c r="E115" s="8" t="s">
        <v>20</v>
      </c>
      <c r="F115" s="8" t="s">
        <v>283</v>
      </c>
      <c r="G115" s="8" t="s">
        <v>270</v>
      </c>
      <c r="H115" s="23" t="s">
        <v>254</v>
      </c>
      <c r="I115" s="7" t="s">
        <v>87</v>
      </c>
      <c r="J115" s="7" t="s">
        <v>24</v>
      </c>
      <c r="K115" s="35">
        <v>12102</v>
      </c>
      <c r="L115" s="35">
        <v>12102</v>
      </c>
      <c r="M115" s="9">
        <v>0</v>
      </c>
      <c r="N115" s="10" t="s">
        <v>168</v>
      </c>
      <c r="O115" s="37" t="s">
        <v>392</v>
      </c>
      <c r="P115" s="37" t="s">
        <v>393</v>
      </c>
      <c r="Q115" s="12" t="s">
        <v>394</v>
      </c>
      <c r="R115" s="19" t="s">
        <v>29</v>
      </c>
    </row>
    <row r="116" spans="1:18" ht="47.25" x14ac:dyDescent="0.25">
      <c r="A116" s="14" t="s">
        <v>464</v>
      </c>
      <c r="B116" s="14" t="s">
        <v>464</v>
      </c>
      <c r="C116" s="14" t="s">
        <v>465</v>
      </c>
      <c r="D116" s="14" t="s">
        <v>466</v>
      </c>
      <c r="E116" s="8" t="s">
        <v>20</v>
      </c>
      <c r="F116" s="8" t="s">
        <v>283</v>
      </c>
      <c r="G116" s="8" t="s">
        <v>270</v>
      </c>
      <c r="H116" s="23" t="s">
        <v>404</v>
      </c>
      <c r="I116" s="7" t="s">
        <v>313</v>
      </c>
      <c r="J116" s="7" t="s">
        <v>24</v>
      </c>
      <c r="K116" s="35">
        <v>16000</v>
      </c>
      <c r="L116" s="35">
        <v>16000</v>
      </c>
      <c r="M116" s="9">
        <v>0</v>
      </c>
      <c r="N116" s="10" t="s">
        <v>168</v>
      </c>
      <c r="O116" s="35" t="s">
        <v>392</v>
      </c>
      <c r="P116" s="35" t="s">
        <v>393</v>
      </c>
      <c r="Q116" s="12" t="s">
        <v>394</v>
      </c>
      <c r="R116" s="19" t="s">
        <v>29</v>
      </c>
    </row>
    <row r="117" spans="1:18" ht="47.25" x14ac:dyDescent="0.25">
      <c r="A117" s="14" t="s">
        <v>464</v>
      </c>
      <c r="B117" s="14" t="s">
        <v>464</v>
      </c>
      <c r="C117" s="14" t="s">
        <v>467</v>
      </c>
      <c r="D117" s="14" t="s">
        <v>468</v>
      </c>
      <c r="E117" s="8" t="s">
        <v>20</v>
      </c>
      <c r="F117" s="8" t="s">
        <v>283</v>
      </c>
      <c r="G117" s="8" t="s">
        <v>270</v>
      </c>
      <c r="H117" s="23" t="s">
        <v>404</v>
      </c>
      <c r="I117" s="7" t="s">
        <v>61</v>
      </c>
      <c r="J117" s="7" t="s">
        <v>24</v>
      </c>
      <c r="K117" s="35">
        <v>16000</v>
      </c>
      <c r="L117" s="35">
        <v>16000</v>
      </c>
      <c r="M117" s="9">
        <v>0</v>
      </c>
      <c r="N117" s="10" t="s">
        <v>168</v>
      </c>
      <c r="O117" s="35" t="s">
        <v>392</v>
      </c>
      <c r="P117" s="35" t="s">
        <v>393</v>
      </c>
      <c r="Q117" s="12" t="s">
        <v>394</v>
      </c>
      <c r="R117" s="19" t="s">
        <v>29</v>
      </c>
    </row>
    <row r="118" spans="1:18" ht="47.25" x14ac:dyDescent="0.25">
      <c r="A118" s="14" t="s">
        <v>286</v>
      </c>
      <c r="B118" s="14" t="s">
        <v>286</v>
      </c>
      <c r="C118" s="14" t="s">
        <v>469</v>
      </c>
      <c r="D118" s="14" t="s">
        <v>470</v>
      </c>
      <c r="E118" s="8" t="s">
        <v>20</v>
      </c>
      <c r="F118" s="8" t="s">
        <v>260</v>
      </c>
      <c r="G118" s="8" t="s">
        <v>270</v>
      </c>
      <c r="H118" s="23" t="s">
        <v>453</v>
      </c>
      <c r="I118" s="7" t="s">
        <v>87</v>
      </c>
      <c r="J118" s="7" t="s">
        <v>24</v>
      </c>
      <c r="K118" s="35">
        <v>12440</v>
      </c>
      <c r="L118" s="35">
        <v>12440</v>
      </c>
      <c r="M118" s="9">
        <v>0</v>
      </c>
      <c r="N118" s="10" t="s">
        <v>168</v>
      </c>
      <c r="O118" s="35" t="s">
        <v>392</v>
      </c>
      <c r="P118" s="35" t="s">
        <v>393</v>
      </c>
      <c r="Q118" s="12" t="s">
        <v>394</v>
      </c>
      <c r="R118" s="19" t="s">
        <v>29</v>
      </c>
    </row>
    <row r="119" spans="1:18" ht="47.25" x14ac:dyDescent="0.25">
      <c r="A119" s="14" t="s">
        <v>464</v>
      </c>
      <c r="B119" s="14" t="s">
        <v>464</v>
      </c>
      <c r="C119" s="14" t="s">
        <v>471</v>
      </c>
      <c r="D119" s="14" t="s">
        <v>472</v>
      </c>
      <c r="E119" s="8" t="s">
        <v>20</v>
      </c>
      <c r="F119" s="8" t="s">
        <v>283</v>
      </c>
      <c r="G119" s="8" t="s">
        <v>270</v>
      </c>
      <c r="H119" s="23" t="s">
        <v>404</v>
      </c>
      <c r="I119" s="7" t="s">
        <v>336</v>
      </c>
      <c r="J119" s="7" t="s">
        <v>24</v>
      </c>
      <c r="K119" s="35">
        <v>16000</v>
      </c>
      <c r="L119" s="35">
        <v>16000</v>
      </c>
      <c r="M119" s="9">
        <v>0</v>
      </c>
      <c r="N119" s="10" t="s">
        <v>168</v>
      </c>
      <c r="O119" s="35" t="s">
        <v>392</v>
      </c>
      <c r="P119" s="35" t="s">
        <v>393</v>
      </c>
      <c r="Q119" s="12" t="s">
        <v>394</v>
      </c>
      <c r="R119" s="19" t="s">
        <v>29</v>
      </c>
    </row>
    <row r="120" spans="1:18" ht="78.75" x14ac:dyDescent="0.25">
      <c r="A120" s="14" t="s">
        <v>357</v>
      </c>
      <c r="B120" s="14" t="s">
        <v>357</v>
      </c>
      <c r="C120" s="14" t="s">
        <v>358</v>
      </c>
      <c r="D120" s="14" t="s">
        <v>473</v>
      </c>
      <c r="E120" s="8" t="s">
        <v>20</v>
      </c>
      <c r="F120" s="8" t="s">
        <v>260</v>
      </c>
      <c r="G120" s="12" t="s">
        <v>398</v>
      </c>
      <c r="H120" s="23" t="s">
        <v>188</v>
      </c>
      <c r="I120" s="7" t="s">
        <v>361</v>
      </c>
      <c r="J120" s="7" t="s">
        <v>24</v>
      </c>
      <c r="K120" s="35">
        <v>13203</v>
      </c>
      <c r="L120" s="35">
        <v>13203</v>
      </c>
      <c r="M120" s="9">
        <v>0</v>
      </c>
      <c r="N120" s="10" t="s">
        <v>168</v>
      </c>
      <c r="O120" s="35" t="s">
        <v>392</v>
      </c>
      <c r="P120" s="35" t="s">
        <v>393</v>
      </c>
      <c r="Q120" s="12" t="s">
        <v>394</v>
      </c>
      <c r="R120" s="19" t="s">
        <v>29</v>
      </c>
    </row>
    <row r="121" spans="1:18" ht="47.25" x14ac:dyDescent="0.25">
      <c r="A121" s="14" t="s">
        <v>464</v>
      </c>
      <c r="B121" s="14" t="s">
        <v>464</v>
      </c>
      <c r="C121" s="14" t="s">
        <v>474</v>
      </c>
      <c r="D121" s="14" t="s">
        <v>475</v>
      </c>
      <c r="E121" s="8" t="s">
        <v>20</v>
      </c>
      <c r="F121" s="8" t="s">
        <v>283</v>
      </c>
      <c r="G121" s="8" t="s">
        <v>270</v>
      </c>
      <c r="H121" s="23" t="s">
        <v>404</v>
      </c>
      <c r="I121" s="7" t="s">
        <v>190</v>
      </c>
      <c r="J121" s="7" t="s">
        <v>24</v>
      </c>
      <c r="K121" s="35">
        <v>16000</v>
      </c>
      <c r="L121" s="35">
        <v>16000</v>
      </c>
      <c r="M121" s="9">
        <v>0</v>
      </c>
      <c r="N121" s="10" t="s">
        <v>168</v>
      </c>
      <c r="O121" s="35" t="s">
        <v>392</v>
      </c>
      <c r="P121" s="35" t="s">
        <v>393</v>
      </c>
      <c r="Q121" s="12" t="s">
        <v>394</v>
      </c>
      <c r="R121" s="19" t="s">
        <v>29</v>
      </c>
    </row>
    <row r="122" spans="1:18" ht="78.75" x14ac:dyDescent="0.25">
      <c r="A122" s="14" t="s">
        <v>476</v>
      </c>
      <c r="B122" s="14" t="s">
        <v>476</v>
      </c>
      <c r="C122" s="14" t="s">
        <v>477</v>
      </c>
      <c r="D122" s="14" t="s">
        <v>478</v>
      </c>
      <c r="E122" s="8" t="s">
        <v>20</v>
      </c>
      <c r="F122" s="8" t="s">
        <v>260</v>
      </c>
      <c r="G122" s="12" t="s">
        <v>398</v>
      </c>
      <c r="H122" s="23" t="s">
        <v>188</v>
      </c>
      <c r="I122" s="7" t="s">
        <v>305</v>
      </c>
      <c r="J122" s="7" t="s">
        <v>24</v>
      </c>
      <c r="K122" s="35">
        <v>3000</v>
      </c>
      <c r="L122" s="35">
        <v>3000</v>
      </c>
      <c r="M122" s="9">
        <v>0</v>
      </c>
      <c r="N122" s="10" t="s">
        <v>168</v>
      </c>
      <c r="O122" s="35" t="s">
        <v>392</v>
      </c>
      <c r="P122" s="35" t="s">
        <v>393</v>
      </c>
      <c r="Q122" s="12" t="s">
        <v>394</v>
      </c>
      <c r="R122" s="19" t="s">
        <v>29</v>
      </c>
    </row>
    <row r="123" spans="1:18" ht="47.25" x14ac:dyDescent="0.25">
      <c r="A123" s="14" t="s">
        <v>375</v>
      </c>
      <c r="B123" s="14" t="s">
        <v>375</v>
      </c>
      <c r="C123" s="14" t="s">
        <v>479</v>
      </c>
      <c r="D123" s="14" t="s">
        <v>480</v>
      </c>
      <c r="E123" s="8" t="s">
        <v>20</v>
      </c>
      <c r="F123" s="8" t="s">
        <v>283</v>
      </c>
      <c r="G123" s="8" t="s">
        <v>270</v>
      </c>
      <c r="H123" s="23" t="s">
        <v>254</v>
      </c>
      <c r="I123" s="7" t="s">
        <v>481</v>
      </c>
      <c r="J123" s="7" t="s">
        <v>24</v>
      </c>
      <c r="K123" s="35">
        <v>2500</v>
      </c>
      <c r="L123" s="35">
        <v>2500</v>
      </c>
      <c r="M123" s="9">
        <v>0</v>
      </c>
      <c r="N123" s="10" t="s">
        <v>168</v>
      </c>
      <c r="O123" s="35" t="s">
        <v>392</v>
      </c>
      <c r="P123" s="35" t="s">
        <v>393</v>
      </c>
      <c r="Q123" s="12" t="s">
        <v>394</v>
      </c>
      <c r="R123" s="19" t="s">
        <v>29</v>
      </c>
    </row>
    <row r="124" spans="1:18" ht="47.25" x14ac:dyDescent="0.25">
      <c r="A124" s="14" t="s">
        <v>252</v>
      </c>
      <c r="B124" s="14" t="s">
        <v>252</v>
      </c>
      <c r="C124" s="14" t="s">
        <v>252</v>
      </c>
      <c r="D124" s="14" t="s">
        <v>482</v>
      </c>
      <c r="E124" s="8" t="s">
        <v>20</v>
      </c>
      <c r="F124" s="8" t="s">
        <v>283</v>
      </c>
      <c r="G124" s="8" t="s">
        <v>270</v>
      </c>
      <c r="H124" s="23" t="s">
        <v>254</v>
      </c>
      <c r="I124" s="7" t="s">
        <v>61</v>
      </c>
      <c r="J124" s="7" t="s">
        <v>24</v>
      </c>
      <c r="K124" s="35">
        <v>6650</v>
      </c>
      <c r="L124" s="35">
        <v>6650</v>
      </c>
      <c r="M124" s="9">
        <v>0</v>
      </c>
      <c r="N124" s="10" t="s">
        <v>168</v>
      </c>
      <c r="O124" s="35" t="s">
        <v>392</v>
      </c>
      <c r="P124" s="35" t="s">
        <v>393</v>
      </c>
      <c r="Q124" s="12" t="s">
        <v>394</v>
      </c>
      <c r="R124" s="19" t="s">
        <v>29</v>
      </c>
    </row>
    <row r="125" spans="1:18" ht="78.75" x14ac:dyDescent="0.25">
      <c r="A125" s="14" t="s">
        <v>257</v>
      </c>
      <c r="B125" s="14" t="s">
        <v>257</v>
      </c>
      <c r="C125" s="14" t="s">
        <v>483</v>
      </c>
      <c r="D125" s="14" t="s">
        <v>484</v>
      </c>
      <c r="E125" s="8" t="s">
        <v>20</v>
      </c>
      <c r="F125" s="8" t="s">
        <v>260</v>
      </c>
      <c r="G125" s="12" t="s">
        <v>398</v>
      </c>
      <c r="H125" s="23" t="s">
        <v>453</v>
      </c>
      <c r="I125" s="7" t="s">
        <v>305</v>
      </c>
      <c r="J125" s="7" t="s">
        <v>24</v>
      </c>
      <c r="K125" s="35">
        <v>15995</v>
      </c>
      <c r="L125" s="35">
        <v>15995</v>
      </c>
      <c r="M125" s="9">
        <v>0</v>
      </c>
      <c r="N125" s="10" t="s">
        <v>168</v>
      </c>
      <c r="O125" s="35" t="s">
        <v>392</v>
      </c>
      <c r="P125" s="35" t="s">
        <v>393</v>
      </c>
      <c r="Q125" s="12" t="s">
        <v>394</v>
      </c>
      <c r="R125" s="19" t="s">
        <v>29</v>
      </c>
    </row>
    <row r="126" spans="1:18" ht="31.5" x14ac:dyDescent="0.25">
      <c r="A126" s="14" t="s">
        <v>485</v>
      </c>
      <c r="B126" s="14" t="s">
        <v>485</v>
      </c>
      <c r="C126" s="14" t="s">
        <v>486</v>
      </c>
      <c r="D126" s="14" t="s">
        <v>487</v>
      </c>
      <c r="E126" s="8" t="s">
        <v>20</v>
      </c>
      <c r="F126" s="8" t="s">
        <v>21</v>
      </c>
      <c r="G126" s="8" t="s">
        <v>21</v>
      </c>
      <c r="H126" s="23" t="s">
        <v>404</v>
      </c>
      <c r="I126" s="7" t="s">
        <v>488</v>
      </c>
      <c r="J126" s="7" t="s">
        <v>24</v>
      </c>
      <c r="K126" s="35">
        <v>8987</v>
      </c>
      <c r="L126" s="35">
        <v>8987</v>
      </c>
      <c r="M126" s="9">
        <v>0</v>
      </c>
      <c r="N126" s="10" t="s">
        <v>168</v>
      </c>
      <c r="O126" s="35" t="s">
        <v>392</v>
      </c>
      <c r="P126" s="35" t="s">
        <v>393</v>
      </c>
      <c r="Q126" s="12" t="s">
        <v>394</v>
      </c>
      <c r="R126" s="19" t="s">
        <v>29</v>
      </c>
    </row>
    <row r="127" spans="1:18" ht="78.75" x14ac:dyDescent="0.25">
      <c r="A127" s="14" t="s">
        <v>489</v>
      </c>
      <c r="B127" s="14" t="s">
        <v>489</v>
      </c>
      <c r="C127" s="14" t="s">
        <v>490</v>
      </c>
      <c r="D127" s="14" t="s">
        <v>491</v>
      </c>
      <c r="E127" s="8" t="s">
        <v>20</v>
      </c>
      <c r="F127" s="8" t="s">
        <v>260</v>
      </c>
      <c r="G127" s="12" t="s">
        <v>398</v>
      </c>
      <c r="H127" s="23" t="s">
        <v>188</v>
      </c>
      <c r="I127" s="7" t="s">
        <v>118</v>
      </c>
      <c r="J127" s="7" t="s">
        <v>24</v>
      </c>
      <c r="K127" s="35">
        <v>16900</v>
      </c>
      <c r="L127" s="35">
        <v>16900</v>
      </c>
      <c r="M127" s="9">
        <v>0</v>
      </c>
      <c r="N127" s="10" t="s">
        <v>168</v>
      </c>
      <c r="O127" s="35" t="s">
        <v>392</v>
      </c>
      <c r="P127" s="35" t="s">
        <v>393</v>
      </c>
      <c r="Q127" s="12" t="s">
        <v>394</v>
      </c>
      <c r="R127" s="19" t="s">
        <v>29</v>
      </c>
    </row>
    <row r="128" spans="1:18" ht="47.25" x14ac:dyDescent="0.25">
      <c r="A128" s="14" t="s">
        <v>492</v>
      </c>
      <c r="B128" s="14" t="s">
        <v>492</v>
      </c>
      <c r="C128" s="14" t="s">
        <v>493</v>
      </c>
      <c r="D128" s="14" t="s">
        <v>494</v>
      </c>
      <c r="E128" s="8" t="s">
        <v>20</v>
      </c>
      <c r="F128" s="8" t="s">
        <v>283</v>
      </c>
      <c r="G128" s="8" t="s">
        <v>270</v>
      </c>
      <c r="H128" s="23" t="s">
        <v>495</v>
      </c>
      <c r="I128" s="7" t="s">
        <v>285</v>
      </c>
      <c r="J128" s="7" t="s">
        <v>24</v>
      </c>
      <c r="K128" s="35">
        <v>18085</v>
      </c>
      <c r="L128" s="35">
        <v>18085</v>
      </c>
      <c r="M128" s="9">
        <v>0</v>
      </c>
      <c r="N128" s="10" t="s">
        <v>168</v>
      </c>
      <c r="O128" s="35" t="s">
        <v>392</v>
      </c>
      <c r="P128" s="35" t="s">
        <v>393</v>
      </c>
      <c r="Q128" s="12" t="s">
        <v>394</v>
      </c>
      <c r="R128" s="19" t="s">
        <v>29</v>
      </c>
    </row>
    <row r="129" spans="1:18" ht="47.25" x14ac:dyDescent="0.25">
      <c r="A129" s="14" t="s">
        <v>496</v>
      </c>
      <c r="B129" s="14" t="s">
        <v>496</v>
      </c>
      <c r="C129" s="14" t="s">
        <v>497</v>
      </c>
      <c r="D129" s="14" t="s">
        <v>498</v>
      </c>
      <c r="E129" s="8" t="s">
        <v>20</v>
      </c>
      <c r="F129" s="8" t="s">
        <v>283</v>
      </c>
      <c r="G129" s="8" t="s">
        <v>270</v>
      </c>
      <c r="H129" s="23" t="s">
        <v>495</v>
      </c>
      <c r="I129" s="7" t="s">
        <v>305</v>
      </c>
      <c r="J129" s="7" t="s">
        <v>24</v>
      </c>
      <c r="K129" s="35">
        <v>1823</v>
      </c>
      <c r="L129" s="35">
        <v>1823</v>
      </c>
      <c r="M129" s="9">
        <v>0</v>
      </c>
      <c r="N129" s="10" t="s">
        <v>168</v>
      </c>
      <c r="O129" s="35" t="s">
        <v>392</v>
      </c>
      <c r="P129" s="35" t="s">
        <v>393</v>
      </c>
      <c r="Q129" s="12" t="s">
        <v>394</v>
      </c>
      <c r="R129" s="19" t="s">
        <v>29</v>
      </c>
    </row>
    <row r="130" spans="1:18" ht="47.25" x14ac:dyDescent="0.25">
      <c r="A130" s="14" t="s">
        <v>492</v>
      </c>
      <c r="B130" s="14" t="s">
        <v>492</v>
      </c>
      <c r="C130" s="14" t="s">
        <v>499</v>
      </c>
      <c r="D130" s="14" t="s">
        <v>500</v>
      </c>
      <c r="E130" s="8" t="s">
        <v>20</v>
      </c>
      <c r="F130" s="8" t="s">
        <v>283</v>
      </c>
      <c r="G130" s="8" t="s">
        <v>270</v>
      </c>
      <c r="H130" s="23" t="s">
        <v>495</v>
      </c>
      <c r="I130" s="7" t="s">
        <v>87</v>
      </c>
      <c r="J130" s="7" t="s">
        <v>24</v>
      </c>
      <c r="K130" s="35">
        <v>18750</v>
      </c>
      <c r="L130" s="35">
        <v>18750</v>
      </c>
      <c r="M130" s="9">
        <v>0</v>
      </c>
      <c r="N130" s="10" t="s">
        <v>168</v>
      </c>
      <c r="O130" s="35" t="s">
        <v>392</v>
      </c>
      <c r="P130" s="35" t="s">
        <v>393</v>
      </c>
      <c r="Q130" s="11" t="s">
        <v>394</v>
      </c>
      <c r="R130" s="19" t="s">
        <v>29</v>
      </c>
    </row>
    <row r="131" spans="1:18" ht="31.5" x14ac:dyDescent="0.25">
      <c r="A131" s="14" t="s">
        <v>501</v>
      </c>
      <c r="B131" s="14" t="s">
        <v>501</v>
      </c>
      <c r="C131" s="14" t="s">
        <v>502</v>
      </c>
      <c r="D131" s="14" t="s">
        <v>503</v>
      </c>
      <c r="E131" s="8" t="s">
        <v>20</v>
      </c>
      <c r="F131" s="8" t="s">
        <v>35</v>
      </c>
      <c r="G131" s="12" t="s">
        <v>36</v>
      </c>
      <c r="H131" s="23" t="s">
        <v>144</v>
      </c>
      <c r="I131" s="7" t="s">
        <v>61</v>
      </c>
      <c r="J131" s="7" t="s">
        <v>24</v>
      </c>
      <c r="K131" s="35">
        <v>3750</v>
      </c>
      <c r="L131" s="35">
        <v>3750</v>
      </c>
      <c r="M131" s="9">
        <v>0</v>
      </c>
      <c r="N131" s="10" t="s">
        <v>168</v>
      </c>
      <c r="O131" s="35" t="s">
        <v>392</v>
      </c>
      <c r="P131" s="35" t="s">
        <v>393</v>
      </c>
      <c r="Q131" s="11" t="s">
        <v>394</v>
      </c>
      <c r="R131" s="19" t="s">
        <v>29</v>
      </c>
    </row>
    <row r="132" spans="1:18" ht="78.75" x14ac:dyDescent="0.25">
      <c r="A132" s="14" t="s">
        <v>501</v>
      </c>
      <c r="B132" s="14" t="s">
        <v>501</v>
      </c>
      <c r="C132" s="14" t="s">
        <v>504</v>
      </c>
      <c r="D132" s="14" t="s">
        <v>505</v>
      </c>
      <c r="E132" s="8" t="s">
        <v>20</v>
      </c>
      <c r="F132" s="8" t="s">
        <v>260</v>
      </c>
      <c r="G132" s="12" t="s">
        <v>398</v>
      </c>
      <c r="H132" s="23" t="s">
        <v>144</v>
      </c>
      <c r="I132" s="7" t="s">
        <v>61</v>
      </c>
      <c r="J132" s="7" t="s">
        <v>24</v>
      </c>
      <c r="K132" s="35">
        <v>2000</v>
      </c>
      <c r="L132" s="35">
        <v>2000</v>
      </c>
      <c r="M132" s="9">
        <v>0</v>
      </c>
      <c r="N132" s="10" t="s">
        <v>168</v>
      </c>
      <c r="O132" s="35" t="s">
        <v>392</v>
      </c>
      <c r="P132" s="35" t="s">
        <v>393</v>
      </c>
      <c r="Q132" s="11" t="s">
        <v>394</v>
      </c>
      <c r="R132" s="19" t="s">
        <v>29</v>
      </c>
    </row>
    <row r="133" spans="1:18" ht="47.25" x14ac:dyDescent="0.25">
      <c r="A133" s="14" t="s">
        <v>506</v>
      </c>
      <c r="B133" s="14" t="s">
        <v>506</v>
      </c>
      <c r="C133" s="14" t="s">
        <v>507</v>
      </c>
      <c r="D133" s="14" t="s">
        <v>508</v>
      </c>
      <c r="E133" s="8" t="s">
        <v>20</v>
      </c>
      <c r="F133" s="8" t="s">
        <v>35</v>
      </c>
      <c r="G133" s="12" t="s">
        <v>36</v>
      </c>
      <c r="H133" s="23" t="s">
        <v>144</v>
      </c>
      <c r="I133" s="7" t="s">
        <v>509</v>
      </c>
      <c r="J133" s="7" t="s">
        <v>24</v>
      </c>
      <c r="K133" s="35">
        <v>10032</v>
      </c>
      <c r="L133" s="35">
        <v>10032</v>
      </c>
      <c r="M133" s="9">
        <v>0</v>
      </c>
      <c r="N133" s="10" t="s">
        <v>168</v>
      </c>
      <c r="O133" s="35" t="s">
        <v>392</v>
      </c>
      <c r="P133" s="35" t="s">
        <v>393</v>
      </c>
      <c r="Q133" s="12" t="s">
        <v>394</v>
      </c>
      <c r="R133" s="19" t="s">
        <v>29</v>
      </c>
    </row>
    <row r="134" spans="1:18" ht="63" x14ac:dyDescent="0.25">
      <c r="A134" s="14" t="s">
        <v>378</v>
      </c>
      <c r="B134" s="14" t="s">
        <v>378</v>
      </c>
      <c r="C134" s="14" t="s">
        <v>510</v>
      </c>
      <c r="D134" s="14" t="s">
        <v>511</v>
      </c>
      <c r="E134" s="8" t="s">
        <v>20</v>
      </c>
      <c r="F134" s="8" t="s">
        <v>35</v>
      </c>
      <c r="G134" s="12" t="s">
        <v>36</v>
      </c>
      <c r="H134" s="23" t="s">
        <v>512</v>
      </c>
      <c r="I134" s="7" t="s">
        <v>513</v>
      </c>
      <c r="J134" s="7" t="s">
        <v>24</v>
      </c>
      <c r="K134" s="35">
        <v>18000</v>
      </c>
      <c r="L134" s="35">
        <v>18000</v>
      </c>
      <c r="M134" s="9">
        <v>0</v>
      </c>
      <c r="N134" s="10" t="s">
        <v>168</v>
      </c>
      <c r="O134" s="35" t="s">
        <v>392</v>
      </c>
      <c r="P134" s="35" t="s">
        <v>393</v>
      </c>
      <c r="Q134" s="12" t="s">
        <v>394</v>
      </c>
      <c r="R134" s="19" t="s">
        <v>29</v>
      </c>
    </row>
    <row r="135" spans="1:18" ht="47.25" x14ac:dyDescent="0.25">
      <c r="A135" s="14" t="s">
        <v>514</v>
      </c>
      <c r="B135" s="14" t="s">
        <v>514</v>
      </c>
      <c r="C135" s="14" t="s">
        <v>515</v>
      </c>
      <c r="D135" s="14" t="s">
        <v>516</v>
      </c>
      <c r="E135" s="8" t="s">
        <v>20</v>
      </c>
      <c r="F135" s="8" t="s">
        <v>283</v>
      </c>
      <c r="G135" s="8" t="s">
        <v>270</v>
      </c>
      <c r="H135" s="23" t="s">
        <v>495</v>
      </c>
      <c r="I135" s="7" t="s">
        <v>481</v>
      </c>
      <c r="J135" s="7" t="s">
        <v>24</v>
      </c>
      <c r="K135" s="35">
        <v>18750</v>
      </c>
      <c r="L135" s="35">
        <v>18750</v>
      </c>
      <c r="M135" s="9">
        <v>0</v>
      </c>
      <c r="N135" s="10" t="s">
        <v>168</v>
      </c>
      <c r="O135" s="35" t="s">
        <v>392</v>
      </c>
      <c r="P135" s="35" t="s">
        <v>393</v>
      </c>
      <c r="Q135" s="12" t="s">
        <v>394</v>
      </c>
      <c r="R135" s="19" t="s">
        <v>29</v>
      </c>
    </row>
    <row r="136" spans="1:18" ht="94.5" x14ac:dyDescent="0.25">
      <c r="A136" s="12" t="s">
        <v>517</v>
      </c>
      <c r="B136" s="12" t="s">
        <v>517</v>
      </c>
      <c r="C136" s="51" t="s">
        <v>518</v>
      </c>
      <c r="D136" s="14" t="s">
        <v>519</v>
      </c>
      <c r="E136" s="7" t="s">
        <v>34</v>
      </c>
      <c r="F136" s="12" t="s">
        <v>35</v>
      </c>
      <c r="G136" s="12" t="s">
        <v>109</v>
      </c>
      <c r="H136" s="12" t="s">
        <v>520</v>
      </c>
      <c r="I136" s="7" t="s">
        <v>54</v>
      </c>
      <c r="J136" s="8" t="s">
        <v>24</v>
      </c>
      <c r="K136" s="35">
        <v>289236.93000000005</v>
      </c>
      <c r="L136" s="35">
        <v>289236.93000000005</v>
      </c>
      <c r="M136" s="35"/>
      <c r="N136" s="10" t="s">
        <v>168</v>
      </c>
      <c r="O136" s="12" t="s">
        <v>26</v>
      </c>
      <c r="P136" s="12" t="s">
        <v>75</v>
      </c>
      <c r="Q136" s="12" t="s">
        <v>521</v>
      </c>
      <c r="R136" s="19" t="s">
        <v>522</v>
      </c>
    </row>
    <row r="137" spans="1:18" ht="94.5" x14ac:dyDescent="0.25">
      <c r="A137" s="12" t="s">
        <v>523</v>
      </c>
      <c r="B137" s="12" t="s">
        <v>523</v>
      </c>
      <c r="C137" s="14" t="s">
        <v>524</v>
      </c>
      <c r="D137" s="14" t="s">
        <v>525</v>
      </c>
      <c r="E137" s="7" t="s">
        <v>34</v>
      </c>
      <c r="F137" s="12" t="s">
        <v>35</v>
      </c>
      <c r="G137" s="12" t="s">
        <v>109</v>
      </c>
      <c r="H137" s="12" t="s">
        <v>526</v>
      </c>
      <c r="I137" s="7" t="s">
        <v>54</v>
      </c>
      <c r="J137" s="8" t="s">
        <v>24</v>
      </c>
      <c r="K137" s="35">
        <v>58371</v>
      </c>
      <c r="L137" s="35">
        <v>58371</v>
      </c>
      <c r="M137" s="35"/>
      <c r="N137" s="10" t="s">
        <v>168</v>
      </c>
      <c r="O137" s="12" t="s">
        <v>26</v>
      </c>
      <c r="P137" s="12" t="s">
        <v>75</v>
      </c>
      <c r="Q137" s="12" t="s">
        <v>521</v>
      </c>
      <c r="R137" s="19" t="s">
        <v>522</v>
      </c>
    </row>
    <row r="138" spans="1:18" ht="126" x14ac:dyDescent="0.25">
      <c r="A138" s="14" t="s">
        <v>41</v>
      </c>
      <c r="B138" s="14" t="s">
        <v>41</v>
      </c>
      <c r="C138" s="14" t="s">
        <v>527</v>
      </c>
      <c r="D138" s="14" t="s">
        <v>528</v>
      </c>
      <c r="E138" s="7" t="s">
        <v>44</v>
      </c>
      <c r="F138" s="12" t="s">
        <v>35</v>
      </c>
      <c r="G138" s="12" t="s">
        <v>109</v>
      </c>
      <c r="H138" s="12" t="s">
        <v>529</v>
      </c>
      <c r="I138" s="7" t="s">
        <v>54</v>
      </c>
      <c r="J138" s="8" t="s">
        <v>24</v>
      </c>
      <c r="K138" s="35">
        <v>46541</v>
      </c>
      <c r="L138" s="35">
        <v>46541</v>
      </c>
      <c r="M138" s="35"/>
      <c r="N138" s="10" t="s">
        <v>168</v>
      </c>
      <c r="O138" s="12" t="s">
        <v>26</v>
      </c>
      <c r="P138" s="12" t="s">
        <v>75</v>
      </c>
      <c r="Q138" s="12" t="s">
        <v>521</v>
      </c>
      <c r="R138" s="19" t="s">
        <v>522</v>
      </c>
    </row>
    <row r="139" spans="1:18" ht="110.25" x14ac:dyDescent="0.25">
      <c r="A139" s="14" t="s">
        <v>530</v>
      </c>
      <c r="B139" s="14" t="s">
        <v>530</v>
      </c>
      <c r="C139" s="14" t="s">
        <v>531</v>
      </c>
      <c r="D139" s="14" t="s">
        <v>532</v>
      </c>
      <c r="E139" s="7" t="s">
        <v>34</v>
      </c>
      <c r="F139" s="12" t="s">
        <v>35</v>
      </c>
      <c r="G139" s="12" t="s">
        <v>109</v>
      </c>
      <c r="H139" s="12" t="s">
        <v>533</v>
      </c>
      <c r="I139" s="7" t="s">
        <v>54</v>
      </c>
      <c r="J139" s="8" t="s">
        <v>24</v>
      </c>
      <c r="K139" s="35">
        <v>85777.97</v>
      </c>
      <c r="L139" s="35">
        <v>85777.97</v>
      </c>
      <c r="M139" s="35"/>
      <c r="N139" s="10" t="s">
        <v>168</v>
      </c>
      <c r="O139" s="12" t="s">
        <v>26</v>
      </c>
      <c r="P139" s="12" t="s">
        <v>75</v>
      </c>
      <c r="Q139" s="12" t="s">
        <v>521</v>
      </c>
      <c r="R139" s="19" t="s">
        <v>522</v>
      </c>
    </row>
    <row r="140" spans="1:18" ht="94.5" x14ac:dyDescent="0.25">
      <c r="A140" s="14" t="s">
        <v>534</v>
      </c>
      <c r="B140" s="14" t="s">
        <v>534</v>
      </c>
      <c r="C140" s="14" t="s">
        <v>535</v>
      </c>
      <c r="D140" s="14" t="s">
        <v>536</v>
      </c>
      <c r="E140" s="7" t="s">
        <v>34</v>
      </c>
      <c r="F140" s="12" t="s">
        <v>35</v>
      </c>
      <c r="G140" s="12" t="s">
        <v>109</v>
      </c>
      <c r="H140" s="12" t="s">
        <v>537</v>
      </c>
      <c r="I140" s="7" t="s">
        <v>54</v>
      </c>
      <c r="J140" s="8" t="s">
        <v>24</v>
      </c>
      <c r="K140" s="35">
        <v>7460.83</v>
      </c>
      <c r="L140" s="35">
        <v>7460.83</v>
      </c>
      <c r="M140" s="35"/>
      <c r="N140" s="10" t="s">
        <v>168</v>
      </c>
      <c r="O140" s="12" t="s">
        <v>26</v>
      </c>
      <c r="P140" s="12" t="s">
        <v>75</v>
      </c>
      <c r="Q140" s="12" t="s">
        <v>521</v>
      </c>
      <c r="R140" s="19" t="s">
        <v>522</v>
      </c>
    </row>
    <row r="141" spans="1:18" ht="63" x14ac:dyDescent="0.25">
      <c r="A141" s="8" t="s">
        <v>538</v>
      </c>
      <c r="B141" s="8" t="s">
        <v>538</v>
      </c>
      <c r="C141" s="8" t="s">
        <v>539</v>
      </c>
      <c r="D141" s="45" t="s">
        <v>540</v>
      </c>
      <c r="E141" s="8" t="s">
        <v>20</v>
      </c>
      <c r="F141" s="8" t="s">
        <v>260</v>
      </c>
      <c r="G141" s="8" t="s">
        <v>188</v>
      </c>
      <c r="H141" s="8" t="s">
        <v>404</v>
      </c>
      <c r="I141" s="8" t="s">
        <v>541</v>
      </c>
      <c r="J141" s="8" t="s">
        <v>24</v>
      </c>
      <c r="K141" s="16">
        <v>13000</v>
      </c>
      <c r="L141" s="16">
        <v>13000</v>
      </c>
      <c r="M141" s="16">
        <v>0</v>
      </c>
      <c r="N141" s="10" t="s">
        <v>168</v>
      </c>
      <c r="O141" s="12" t="s">
        <v>191</v>
      </c>
      <c r="P141" s="12" t="s">
        <v>255</v>
      </c>
      <c r="Q141" s="12" t="s">
        <v>542</v>
      </c>
      <c r="R141" s="19" t="s">
        <v>543</v>
      </c>
    </row>
    <row r="142" spans="1:18" ht="47.25" x14ac:dyDescent="0.25">
      <c r="A142" s="12" t="s">
        <v>544</v>
      </c>
      <c r="B142" s="12" t="s">
        <v>544</v>
      </c>
      <c r="C142" s="12" t="s">
        <v>545</v>
      </c>
      <c r="D142" s="7" t="s">
        <v>546</v>
      </c>
      <c r="E142" s="8" t="s">
        <v>20</v>
      </c>
      <c r="F142" s="8" t="s">
        <v>21</v>
      </c>
      <c r="G142" s="12" t="s">
        <v>160</v>
      </c>
      <c r="H142" s="12" t="s">
        <v>547</v>
      </c>
      <c r="I142" s="7" t="s">
        <v>54</v>
      </c>
      <c r="J142" s="7" t="s">
        <v>24</v>
      </c>
      <c r="K142" s="34">
        <v>110000</v>
      </c>
      <c r="L142" s="34">
        <v>110000</v>
      </c>
      <c r="M142" s="9">
        <v>0</v>
      </c>
      <c r="N142" s="10" t="s">
        <v>25</v>
      </c>
      <c r="O142" s="12" t="s">
        <v>26</v>
      </c>
      <c r="P142" s="12" t="s">
        <v>75</v>
      </c>
      <c r="Q142" s="12" t="s">
        <v>542</v>
      </c>
      <c r="R142" s="19" t="s">
        <v>543</v>
      </c>
    </row>
    <row r="143" spans="1:18" ht="47.25" x14ac:dyDescent="0.25">
      <c r="A143" s="7" t="s">
        <v>64</v>
      </c>
      <c r="B143" s="14" t="s">
        <v>273</v>
      </c>
      <c r="C143" s="12" t="s">
        <v>548</v>
      </c>
      <c r="D143" s="12" t="s">
        <v>549</v>
      </c>
      <c r="E143" s="8" t="s">
        <v>20</v>
      </c>
      <c r="F143" s="8" t="s">
        <v>21</v>
      </c>
      <c r="G143" s="12" t="s">
        <v>160</v>
      </c>
      <c r="H143" s="12" t="s">
        <v>550</v>
      </c>
      <c r="I143" s="7" t="s">
        <v>54</v>
      </c>
      <c r="J143" s="7" t="s">
        <v>24</v>
      </c>
      <c r="K143" s="34">
        <v>197750</v>
      </c>
      <c r="L143" s="34">
        <v>197750</v>
      </c>
      <c r="M143" s="9">
        <v>0</v>
      </c>
      <c r="N143" s="10" t="s">
        <v>168</v>
      </c>
      <c r="O143" s="12" t="s">
        <v>26</v>
      </c>
      <c r="P143" s="12" t="s">
        <v>551</v>
      </c>
      <c r="Q143" s="12" t="s">
        <v>542</v>
      </c>
      <c r="R143" s="19" t="s">
        <v>543</v>
      </c>
    </row>
    <row r="144" spans="1:18" ht="94.5" x14ac:dyDescent="0.25">
      <c r="A144" s="12" t="s">
        <v>552</v>
      </c>
      <c r="B144" s="12" t="s">
        <v>552</v>
      </c>
      <c r="C144" s="12" t="s">
        <v>553</v>
      </c>
      <c r="D144" s="12" t="s">
        <v>554</v>
      </c>
      <c r="E144" s="14" t="s">
        <v>20</v>
      </c>
      <c r="F144" s="8" t="s">
        <v>21</v>
      </c>
      <c r="G144" s="12" t="s">
        <v>160</v>
      </c>
      <c r="H144" s="12" t="s">
        <v>404</v>
      </c>
      <c r="I144" s="7" t="s">
        <v>54</v>
      </c>
      <c r="J144" s="7" t="s">
        <v>24</v>
      </c>
      <c r="K144" s="34">
        <v>89092</v>
      </c>
      <c r="L144" s="34">
        <v>89092</v>
      </c>
      <c r="M144" s="9">
        <v>0</v>
      </c>
      <c r="N144" s="10" t="s">
        <v>25</v>
      </c>
      <c r="O144" s="12" t="s">
        <v>26</v>
      </c>
      <c r="P144" s="12" t="s">
        <v>555</v>
      </c>
      <c r="Q144" s="12" t="s">
        <v>542</v>
      </c>
      <c r="R144" s="19" t="s">
        <v>543</v>
      </c>
    </row>
    <row r="145" spans="1:18" ht="78.75" x14ac:dyDescent="0.25">
      <c r="A145" s="12" t="s">
        <v>82</v>
      </c>
      <c r="B145" s="12" t="s">
        <v>82</v>
      </c>
      <c r="C145" s="12" t="s">
        <v>556</v>
      </c>
      <c r="D145" s="12" t="s">
        <v>557</v>
      </c>
      <c r="E145" s="14" t="s">
        <v>20</v>
      </c>
      <c r="F145" s="8" t="s">
        <v>21</v>
      </c>
      <c r="G145" s="12" t="s">
        <v>160</v>
      </c>
      <c r="H145" s="12" t="s">
        <v>189</v>
      </c>
      <c r="I145" s="7" t="s">
        <v>87</v>
      </c>
      <c r="J145" s="7" t="s">
        <v>24</v>
      </c>
      <c r="K145" s="34">
        <v>184500</v>
      </c>
      <c r="L145" s="34">
        <v>99852</v>
      </c>
      <c r="M145" s="34">
        <v>0</v>
      </c>
      <c r="N145" s="10" t="s">
        <v>168</v>
      </c>
      <c r="O145" s="12" t="s">
        <v>26</v>
      </c>
      <c r="P145" s="12" t="s">
        <v>26</v>
      </c>
      <c r="Q145" s="12" t="s">
        <v>542</v>
      </c>
      <c r="R145" s="19" t="s">
        <v>543</v>
      </c>
    </row>
    <row r="146" spans="1:18" ht="31.5" x14ac:dyDescent="0.25">
      <c r="A146" s="12" t="s">
        <v>30</v>
      </c>
      <c r="B146" s="12" t="s">
        <v>30</v>
      </c>
      <c r="C146" s="12" t="s">
        <v>558</v>
      </c>
      <c r="D146" s="12"/>
      <c r="E146" s="14" t="s">
        <v>20</v>
      </c>
      <c r="F146" s="8" t="s">
        <v>21</v>
      </c>
      <c r="G146" s="12" t="s">
        <v>160</v>
      </c>
      <c r="H146" s="12" t="s">
        <v>189</v>
      </c>
      <c r="I146" s="7" t="s">
        <v>226</v>
      </c>
      <c r="J146" s="7" t="s">
        <v>24</v>
      </c>
      <c r="K146" s="34">
        <f>37399+36560</f>
        <v>73959</v>
      </c>
      <c r="L146" s="34">
        <f>37399+36560</f>
        <v>73959</v>
      </c>
      <c r="M146" s="34"/>
      <c r="N146" s="10" t="s">
        <v>168</v>
      </c>
      <c r="O146" s="12" t="s">
        <v>26</v>
      </c>
      <c r="P146" s="12" t="s">
        <v>26</v>
      </c>
      <c r="Q146" s="12" t="s">
        <v>542</v>
      </c>
      <c r="R146" s="19" t="s">
        <v>543</v>
      </c>
    </row>
    <row r="147" spans="1:18" ht="31.5" x14ac:dyDescent="0.25">
      <c r="A147" s="12" t="s">
        <v>112</v>
      </c>
      <c r="B147" s="12" t="s">
        <v>112</v>
      </c>
      <c r="C147" s="12" t="s">
        <v>559</v>
      </c>
      <c r="D147" s="12"/>
      <c r="E147" s="14" t="s">
        <v>20</v>
      </c>
      <c r="F147" s="8" t="s">
        <v>21</v>
      </c>
      <c r="G147" s="12" t="s">
        <v>160</v>
      </c>
      <c r="H147" s="12" t="s">
        <v>189</v>
      </c>
      <c r="I147" s="7" t="s">
        <v>118</v>
      </c>
      <c r="J147" s="7" t="s">
        <v>24</v>
      </c>
      <c r="K147" s="34">
        <f>38764+46972</f>
        <v>85736</v>
      </c>
      <c r="L147" s="34">
        <f>38764+46972</f>
        <v>85736</v>
      </c>
      <c r="M147" s="34"/>
      <c r="N147" s="10" t="s">
        <v>168</v>
      </c>
      <c r="O147" s="12" t="s">
        <v>26</v>
      </c>
      <c r="P147" s="12" t="s">
        <v>26</v>
      </c>
      <c r="Q147" s="12" t="s">
        <v>542</v>
      </c>
      <c r="R147" s="19" t="s">
        <v>543</v>
      </c>
    </row>
    <row r="148" spans="1:18" ht="31.5" x14ac:dyDescent="0.25">
      <c r="A148" s="12" t="s">
        <v>56</v>
      </c>
      <c r="B148" s="12" t="s">
        <v>56</v>
      </c>
      <c r="C148" s="12" t="s">
        <v>560</v>
      </c>
      <c r="D148" s="12"/>
      <c r="E148" s="14" t="s">
        <v>20</v>
      </c>
      <c r="F148" s="8" t="s">
        <v>21</v>
      </c>
      <c r="G148" s="12" t="s">
        <v>160</v>
      </c>
      <c r="H148" s="12" t="s">
        <v>189</v>
      </c>
      <c r="I148" s="7" t="s">
        <v>61</v>
      </c>
      <c r="J148" s="7" t="s">
        <v>24</v>
      </c>
      <c r="K148" s="34">
        <f>27445+23055</f>
        <v>50500</v>
      </c>
      <c r="L148" s="34">
        <f>27445+23055</f>
        <v>50500</v>
      </c>
      <c r="M148" s="34"/>
      <c r="N148" s="10" t="s">
        <v>168</v>
      </c>
      <c r="O148" s="12" t="s">
        <v>26</v>
      </c>
      <c r="P148" s="12" t="s">
        <v>26</v>
      </c>
      <c r="Q148" s="12" t="s">
        <v>542</v>
      </c>
      <c r="R148" s="19" t="s">
        <v>543</v>
      </c>
    </row>
    <row r="149" spans="1:18" ht="31.5" x14ac:dyDescent="0.25">
      <c r="A149" s="12" t="s">
        <v>82</v>
      </c>
      <c r="B149" s="12" t="s">
        <v>82</v>
      </c>
      <c r="C149" s="12" t="s">
        <v>561</v>
      </c>
      <c r="D149" s="12"/>
      <c r="E149" s="14" t="s">
        <v>20</v>
      </c>
      <c r="F149" s="8" t="s">
        <v>21</v>
      </c>
      <c r="G149" s="12" t="s">
        <v>160</v>
      </c>
      <c r="H149" s="12" t="s">
        <v>189</v>
      </c>
      <c r="I149" s="7" t="s">
        <v>87</v>
      </c>
      <c r="J149" s="7" t="s">
        <v>24</v>
      </c>
      <c r="K149" s="34">
        <f>13909+30287</f>
        <v>44196</v>
      </c>
      <c r="L149" s="34">
        <f>13909+30287</f>
        <v>44196</v>
      </c>
      <c r="M149" s="34"/>
      <c r="N149" s="10" t="s">
        <v>168</v>
      </c>
      <c r="O149" s="12" t="s">
        <v>26</v>
      </c>
      <c r="P149" s="12" t="s">
        <v>26</v>
      </c>
      <c r="Q149" s="12" t="s">
        <v>542</v>
      </c>
      <c r="R149" s="19" t="s">
        <v>543</v>
      </c>
    </row>
    <row r="150" spans="1:18" ht="31.5" x14ac:dyDescent="0.25">
      <c r="A150" s="14" t="s">
        <v>562</v>
      </c>
      <c r="B150" s="14" t="s">
        <v>562</v>
      </c>
      <c r="C150" s="14" t="s">
        <v>563</v>
      </c>
      <c r="D150" s="14" t="s">
        <v>564</v>
      </c>
      <c r="E150" s="8" t="s">
        <v>20</v>
      </c>
      <c r="F150" s="8" t="s">
        <v>35</v>
      </c>
      <c r="G150" s="12" t="s">
        <v>36</v>
      </c>
      <c r="H150" s="23" t="s">
        <v>189</v>
      </c>
      <c r="I150" s="7" t="s">
        <v>509</v>
      </c>
      <c r="J150" s="7" t="s">
        <v>24</v>
      </c>
      <c r="K150" s="35">
        <v>13100</v>
      </c>
      <c r="L150" s="35">
        <v>13100</v>
      </c>
      <c r="M150" s="9">
        <v>0</v>
      </c>
      <c r="N150" s="10" t="s">
        <v>168</v>
      </c>
      <c r="O150" s="35" t="s">
        <v>392</v>
      </c>
      <c r="P150" s="35" t="s">
        <v>393</v>
      </c>
      <c r="Q150" s="12" t="s">
        <v>542</v>
      </c>
      <c r="R150" s="19" t="s">
        <v>543</v>
      </c>
    </row>
    <row r="151" spans="1:18" ht="78.75" x14ac:dyDescent="0.25">
      <c r="A151" s="14" t="s">
        <v>538</v>
      </c>
      <c r="B151" s="14" t="s">
        <v>538</v>
      </c>
      <c r="C151" s="14" t="s">
        <v>565</v>
      </c>
      <c r="D151" s="14" t="s">
        <v>566</v>
      </c>
      <c r="E151" s="8" t="s">
        <v>20</v>
      </c>
      <c r="F151" s="8" t="s">
        <v>260</v>
      </c>
      <c r="G151" s="12" t="s">
        <v>398</v>
      </c>
      <c r="H151" s="23" t="s">
        <v>404</v>
      </c>
      <c r="I151" s="7" t="s">
        <v>541</v>
      </c>
      <c r="J151" s="7" t="s">
        <v>24</v>
      </c>
      <c r="K151" s="35">
        <v>15284</v>
      </c>
      <c r="L151" s="35">
        <v>15284</v>
      </c>
      <c r="M151" s="9">
        <v>0</v>
      </c>
      <c r="N151" s="10" t="s">
        <v>168</v>
      </c>
      <c r="O151" s="35" t="s">
        <v>392</v>
      </c>
      <c r="P151" s="35" t="s">
        <v>393</v>
      </c>
      <c r="Q151" s="12" t="s">
        <v>542</v>
      </c>
      <c r="R151" s="19" t="s">
        <v>543</v>
      </c>
    </row>
    <row r="152" spans="1:18" ht="78.75" x14ac:dyDescent="0.25">
      <c r="A152" s="14" t="s">
        <v>538</v>
      </c>
      <c r="B152" s="14" t="s">
        <v>538</v>
      </c>
      <c r="C152" s="14" t="s">
        <v>567</v>
      </c>
      <c r="D152" s="14" t="s">
        <v>566</v>
      </c>
      <c r="E152" s="8" t="s">
        <v>20</v>
      </c>
      <c r="F152" s="8" t="s">
        <v>260</v>
      </c>
      <c r="G152" s="12" t="s">
        <v>398</v>
      </c>
      <c r="H152" s="23" t="s">
        <v>404</v>
      </c>
      <c r="I152" s="7" t="s">
        <v>481</v>
      </c>
      <c r="J152" s="7" t="s">
        <v>24</v>
      </c>
      <c r="K152" s="35">
        <v>14910</v>
      </c>
      <c r="L152" s="35">
        <v>14910</v>
      </c>
      <c r="M152" s="9">
        <v>0</v>
      </c>
      <c r="N152" s="10" t="s">
        <v>168</v>
      </c>
      <c r="O152" s="35" t="s">
        <v>392</v>
      </c>
      <c r="P152" s="35" t="s">
        <v>393</v>
      </c>
      <c r="Q152" s="12" t="s">
        <v>542</v>
      </c>
      <c r="R152" s="19" t="s">
        <v>543</v>
      </c>
    </row>
    <row r="153" spans="1:18" ht="78.75" x14ac:dyDescent="0.25">
      <c r="A153" s="14" t="s">
        <v>538</v>
      </c>
      <c r="B153" s="14" t="s">
        <v>538</v>
      </c>
      <c r="C153" s="14" t="s">
        <v>568</v>
      </c>
      <c r="D153" s="14" t="s">
        <v>566</v>
      </c>
      <c r="E153" s="8" t="s">
        <v>20</v>
      </c>
      <c r="F153" s="8" t="s">
        <v>260</v>
      </c>
      <c r="G153" s="12" t="s">
        <v>398</v>
      </c>
      <c r="H153" s="23" t="s">
        <v>404</v>
      </c>
      <c r="I153" s="7" t="s">
        <v>400</v>
      </c>
      <c r="J153" s="7" t="s">
        <v>24</v>
      </c>
      <c r="K153" s="35">
        <v>16785</v>
      </c>
      <c r="L153" s="35">
        <v>16785</v>
      </c>
      <c r="M153" s="9">
        <v>0</v>
      </c>
      <c r="N153" s="10" t="s">
        <v>168</v>
      </c>
      <c r="O153" s="35" t="s">
        <v>392</v>
      </c>
      <c r="P153" s="35" t="s">
        <v>393</v>
      </c>
      <c r="Q153" s="12" t="s">
        <v>542</v>
      </c>
      <c r="R153" s="19" t="s">
        <v>543</v>
      </c>
    </row>
    <row r="154" spans="1:18" ht="78.75" x14ac:dyDescent="0.25">
      <c r="A154" s="14" t="s">
        <v>286</v>
      </c>
      <c r="B154" s="14" t="s">
        <v>286</v>
      </c>
      <c r="C154" s="14" t="s">
        <v>569</v>
      </c>
      <c r="D154" s="14" t="s">
        <v>570</v>
      </c>
      <c r="E154" s="8" t="s">
        <v>20</v>
      </c>
      <c r="F154" s="8" t="s">
        <v>260</v>
      </c>
      <c r="G154" s="12" t="s">
        <v>398</v>
      </c>
      <c r="H154" s="23" t="s">
        <v>404</v>
      </c>
      <c r="I154" s="7" t="s">
        <v>87</v>
      </c>
      <c r="J154" s="7" t="s">
        <v>24</v>
      </c>
      <c r="K154" s="35">
        <v>18750</v>
      </c>
      <c r="L154" s="35">
        <v>18750</v>
      </c>
      <c r="M154" s="9">
        <v>0</v>
      </c>
      <c r="N154" s="10" t="s">
        <v>168</v>
      </c>
      <c r="O154" s="35" t="s">
        <v>392</v>
      </c>
      <c r="P154" s="35" t="s">
        <v>393</v>
      </c>
      <c r="Q154" s="12" t="s">
        <v>542</v>
      </c>
      <c r="R154" s="19" t="s">
        <v>543</v>
      </c>
    </row>
    <row r="155" spans="1:18" ht="47.25" x14ac:dyDescent="0.25">
      <c r="A155" s="8" t="s">
        <v>571</v>
      </c>
      <c r="B155" s="8" t="s">
        <v>571</v>
      </c>
      <c r="C155" s="8" t="s">
        <v>572</v>
      </c>
      <c r="D155" s="8" t="s">
        <v>573</v>
      </c>
      <c r="E155" s="8" t="s">
        <v>20</v>
      </c>
      <c r="F155" s="12" t="s">
        <v>574</v>
      </c>
      <c r="G155" s="12" t="s">
        <v>575</v>
      </c>
      <c r="H155" s="12" t="s">
        <v>576</v>
      </c>
      <c r="I155" s="10" t="s">
        <v>226</v>
      </c>
      <c r="J155" s="8" t="s">
        <v>24</v>
      </c>
      <c r="K155" s="52">
        <v>91800</v>
      </c>
      <c r="L155" s="52">
        <v>91800</v>
      </c>
      <c r="M155" s="16">
        <v>0</v>
      </c>
      <c r="N155" s="12" t="s">
        <v>577</v>
      </c>
      <c r="O155" s="12" t="s">
        <v>392</v>
      </c>
      <c r="P155" s="12" t="s">
        <v>393</v>
      </c>
      <c r="Q155" s="12" t="s">
        <v>578</v>
      </c>
      <c r="R155" s="10" t="s">
        <v>29</v>
      </c>
    </row>
    <row r="156" spans="1:18" ht="47.25" x14ac:dyDescent="0.25">
      <c r="A156" s="8" t="s">
        <v>579</v>
      </c>
      <c r="B156" s="8" t="s">
        <v>579</v>
      </c>
      <c r="C156" s="8" t="s">
        <v>580</v>
      </c>
      <c r="D156" s="8" t="s">
        <v>581</v>
      </c>
      <c r="E156" s="8" t="s">
        <v>20</v>
      </c>
      <c r="F156" s="12" t="s">
        <v>574</v>
      </c>
      <c r="G156" s="12" t="s">
        <v>575</v>
      </c>
      <c r="H156" s="12" t="s">
        <v>576</v>
      </c>
      <c r="I156" s="10" t="s">
        <v>118</v>
      </c>
      <c r="J156" s="8" t="s">
        <v>24</v>
      </c>
      <c r="K156" s="52">
        <v>15300</v>
      </c>
      <c r="L156" s="52">
        <v>15300</v>
      </c>
      <c r="M156" s="16">
        <v>0</v>
      </c>
      <c r="N156" s="12" t="s">
        <v>577</v>
      </c>
      <c r="O156" s="12" t="s">
        <v>392</v>
      </c>
      <c r="P156" s="12" t="s">
        <v>393</v>
      </c>
      <c r="Q156" s="12" t="s">
        <v>578</v>
      </c>
      <c r="R156" s="10" t="s">
        <v>29</v>
      </c>
    </row>
    <row r="157" spans="1:18" ht="47.25" x14ac:dyDescent="0.25">
      <c r="A157" s="8" t="s">
        <v>582</v>
      </c>
      <c r="B157" s="8" t="s">
        <v>582</v>
      </c>
      <c r="C157" s="8" t="s">
        <v>583</v>
      </c>
      <c r="D157" s="8" t="s">
        <v>584</v>
      </c>
      <c r="E157" s="8" t="s">
        <v>20</v>
      </c>
      <c r="F157" s="12" t="s">
        <v>574</v>
      </c>
      <c r="G157" s="12" t="s">
        <v>575</v>
      </c>
      <c r="H157" s="12" t="s">
        <v>576</v>
      </c>
      <c r="I157" s="10" t="s">
        <v>61</v>
      </c>
      <c r="J157" s="8" t="s">
        <v>24</v>
      </c>
      <c r="K157" s="52">
        <v>35700</v>
      </c>
      <c r="L157" s="52">
        <v>35700</v>
      </c>
      <c r="M157" s="16">
        <v>0</v>
      </c>
      <c r="N157" s="12" t="s">
        <v>577</v>
      </c>
      <c r="O157" s="12" t="s">
        <v>392</v>
      </c>
      <c r="P157" s="12" t="s">
        <v>393</v>
      </c>
      <c r="Q157" s="12" t="s">
        <v>578</v>
      </c>
      <c r="R157" s="10" t="s">
        <v>29</v>
      </c>
    </row>
    <row r="158" spans="1:18" ht="47.25" x14ac:dyDescent="0.25">
      <c r="A158" s="8" t="s">
        <v>585</v>
      </c>
      <c r="B158" s="8" t="s">
        <v>585</v>
      </c>
      <c r="C158" s="8" t="s">
        <v>586</v>
      </c>
      <c r="D158" s="8" t="s">
        <v>587</v>
      </c>
      <c r="E158" s="8" t="s">
        <v>20</v>
      </c>
      <c r="F158" s="12" t="s">
        <v>574</v>
      </c>
      <c r="G158" s="12" t="s">
        <v>575</v>
      </c>
      <c r="H158" s="12" t="s">
        <v>576</v>
      </c>
      <c r="I158" s="10" t="s">
        <v>87</v>
      </c>
      <c r="J158" s="8" t="s">
        <v>24</v>
      </c>
      <c r="K158" s="52">
        <v>35700</v>
      </c>
      <c r="L158" s="52">
        <v>35700</v>
      </c>
      <c r="M158" s="16">
        <v>0</v>
      </c>
      <c r="N158" s="12" t="s">
        <v>577</v>
      </c>
      <c r="O158" s="12" t="s">
        <v>392</v>
      </c>
      <c r="P158" s="12" t="s">
        <v>393</v>
      </c>
      <c r="Q158" s="12" t="s">
        <v>578</v>
      </c>
      <c r="R158" s="10" t="s">
        <v>29</v>
      </c>
    </row>
    <row r="159" spans="1:18" ht="78.75" x14ac:dyDescent="0.25">
      <c r="A159" s="8" t="s">
        <v>585</v>
      </c>
      <c r="B159" s="8" t="s">
        <v>585</v>
      </c>
      <c r="C159" s="8" t="s">
        <v>588</v>
      </c>
      <c r="D159" s="8" t="s">
        <v>589</v>
      </c>
      <c r="E159" s="8" t="s">
        <v>20</v>
      </c>
      <c r="F159" s="12" t="s">
        <v>574</v>
      </c>
      <c r="G159" s="12" t="s">
        <v>575</v>
      </c>
      <c r="H159" s="12" t="s">
        <v>576</v>
      </c>
      <c r="I159" s="10" t="s">
        <v>87</v>
      </c>
      <c r="J159" s="8" t="s">
        <v>24</v>
      </c>
      <c r="K159" s="52">
        <v>35700</v>
      </c>
      <c r="L159" s="52">
        <v>35700</v>
      </c>
      <c r="M159" s="16">
        <v>0</v>
      </c>
      <c r="N159" s="10" t="s">
        <v>168</v>
      </c>
      <c r="O159" s="12" t="s">
        <v>191</v>
      </c>
      <c r="P159" s="12" t="s">
        <v>255</v>
      </c>
      <c r="Q159" s="12" t="s">
        <v>590</v>
      </c>
      <c r="R159" s="10" t="s">
        <v>29</v>
      </c>
    </row>
    <row r="160" spans="1:18" ht="47.25" x14ac:dyDescent="0.25">
      <c r="A160" s="8" t="s">
        <v>571</v>
      </c>
      <c r="B160" s="8" t="s">
        <v>571</v>
      </c>
      <c r="C160" s="8" t="s">
        <v>591</v>
      </c>
      <c r="D160" s="8" t="s">
        <v>592</v>
      </c>
      <c r="E160" s="8" t="s">
        <v>20</v>
      </c>
      <c r="F160" s="12" t="s">
        <v>574</v>
      </c>
      <c r="G160" s="12" t="s">
        <v>575</v>
      </c>
      <c r="H160" s="12" t="s">
        <v>576</v>
      </c>
      <c r="I160" s="10" t="s">
        <v>226</v>
      </c>
      <c r="J160" s="8" t="s">
        <v>24</v>
      </c>
      <c r="K160" s="52">
        <v>91800</v>
      </c>
      <c r="L160" s="52">
        <v>91800</v>
      </c>
      <c r="M160" s="16">
        <v>0</v>
      </c>
      <c r="N160" s="10" t="s">
        <v>168</v>
      </c>
      <c r="O160" s="12" t="s">
        <v>191</v>
      </c>
      <c r="P160" s="12" t="s">
        <v>255</v>
      </c>
      <c r="Q160" s="12" t="s">
        <v>590</v>
      </c>
      <c r="R160" s="10" t="s">
        <v>29</v>
      </c>
    </row>
    <row r="161" spans="1:18" ht="63" x14ac:dyDescent="0.25">
      <c r="A161" s="8" t="s">
        <v>579</v>
      </c>
      <c r="B161" s="8" t="s">
        <v>579</v>
      </c>
      <c r="C161" s="8" t="s">
        <v>593</v>
      </c>
      <c r="D161" s="8" t="s">
        <v>594</v>
      </c>
      <c r="E161" s="8" t="s">
        <v>20</v>
      </c>
      <c r="F161" s="12" t="s">
        <v>574</v>
      </c>
      <c r="G161" s="12" t="s">
        <v>575</v>
      </c>
      <c r="H161" s="12" t="s">
        <v>576</v>
      </c>
      <c r="I161" s="10" t="s">
        <v>118</v>
      </c>
      <c r="J161" s="8" t="s">
        <v>24</v>
      </c>
      <c r="K161" s="52">
        <v>15300</v>
      </c>
      <c r="L161" s="52">
        <v>15300</v>
      </c>
      <c r="M161" s="16">
        <v>0</v>
      </c>
      <c r="N161" s="10" t="s">
        <v>168</v>
      </c>
      <c r="O161" s="12" t="s">
        <v>191</v>
      </c>
      <c r="P161" s="12" t="s">
        <v>255</v>
      </c>
      <c r="Q161" s="12" t="s">
        <v>590</v>
      </c>
      <c r="R161" s="10" t="s">
        <v>29</v>
      </c>
    </row>
    <row r="162" spans="1:18" ht="63" x14ac:dyDescent="0.25">
      <c r="A162" s="8" t="s">
        <v>582</v>
      </c>
      <c r="B162" s="8" t="s">
        <v>582</v>
      </c>
      <c r="C162" s="8" t="s">
        <v>595</v>
      </c>
      <c r="D162" s="8" t="s">
        <v>596</v>
      </c>
      <c r="E162" s="8" t="s">
        <v>20</v>
      </c>
      <c r="F162" s="12" t="s">
        <v>574</v>
      </c>
      <c r="G162" s="12" t="s">
        <v>575</v>
      </c>
      <c r="H162" s="12" t="s">
        <v>576</v>
      </c>
      <c r="I162" s="10" t="s">
        <v>61</v>
      </c>
      <c r="J162" s="8" t="s">
        <v>24</v>
      </c>
      <c r="K162" s="52">
        <v>11936</v>
      </c>
      <c r="L162" s="52">
        <v>11936</v>
      </c>
      <c r="M162" s="16">
        <v>0</v>
      </c>
      <c r="N162" s="10" t="s">
        <v>168</v>
      </c>
      <c r="O162" s="12" t="s">
        <v>191</v>
      </c>
      <c r="P162" s="12" t="s">
        <v>255</v>
      </c>
      <c r="Q162" s="12" t="s">
        <v>590</v>
      </c>
      <c r="R162" s="10" t="s">
        <v>29</v>
      </c>
    </row>
    <row r="163" spans="1:18" ht="78.75" x14ac:dyDescent="0.25">
      <c r="A163" s="8" t="s">
        <v>582</v>
      </c>
      <c r="B163" s="8" t="s">
        <v>582</v>
      </c>
      <c r="C163" s="8" t="s">
        <v>597</v>
      </c>
      <c r="D163" s="8" t="s">
        <v>598</v>
      </c>
      <c r="E163" s="8" t="s">
        <v>20</v>
      </c>
      <c r="F163" s="12" t="s">
        <v>574</v>
      </c>
      <c r="G163" s="12" t="s">
        <v>575</v>
      </c>
      <c r="H163" s="12" t="s">
        <v>576</v>
      </c>
      <c r="I163" s="10" t="s">
        <v>61</v>
      </c>
      <c r="J163" s="8" t="s">
        <v>24</v>
      </c>
      <c r="K163" s="52">
        <v>14627</v>
      </c>
      <c r="L163" s="52">
        <v>14627</v>
      </c>
      <c r="M163" s="16">
        <v>0</v>
      </c>
      <c r="N163" s="10" t="s">
        <v>168</v>
      </c>
      <c r="O163" s="12" t="s">
        <v>191</v>
      </c>
      <c r="P163" s="12" t="s">
        <v>255</v>
      </c>
      <c r="Q163" s="12" t="s">
        <v>590</v>
      </c>
      <c r="R163" s="10" t="s">
        <v>29</v>
      </c>
    </row>
    <row r="164" spans="1:18" ht="63" x14ac:dyDescent="0.25">
      <c r="A164" s="8" t="s">
        <v>582</v>
      </c>
      <c r="B164" s="8" t="s">
        <v>582</v>
      </c>
      <c r="C164" s="8" t="s">
        <v>599</v>
      </c>
      <c r="D164" s="8" t="s">
        <v>600</v>
      </c>
      <c r="E164" s="8" t="s">
        <v>20</v>
      </c>
      <c r="F164" s="12" t="s">
        <v>574</v>
      </c>
      <c r="G164" s="12" t="s">
        <v>575</v>
      </c>
      <c r="H164" s="12" t="s">
        <v>576</v>
      </c>
      <c r="I164" s="10" t="s">
        <v>61</v>
      </c>
      <c r="J164" s="8" t="s">
        <v>24</v>
      </c>
      <c r="K164" s="52">
        <v>9137</v>
      </c>
      <c r="L164" s="52">
        <v>9137</v>
      </c>
      <c r="M164" s="16">
        <v>0</v>
      </c>
      <c r="N164" s="10" t="s">
        <v>168</v>
      </c>
      <c r="O164" s="12" t="s">
        <v>191</v>
      </c>
      <c r="P164" s="12" t="s">
        <v>255</v>
      </c>
      <c r="Q164" s="12" t="s">
        <v>590</v>
      </c>
      <c r="R164" s="10" t="s">
        <v>29</v>
      </c>
    </row>
    <row r="165" spans="1:18" ht="36" customHeight="1" x14ac:dyDescent="0.25">
      <c r="K165" s="34">
        <f>SUM(K2:K164)</f>
        <v>9944318.9700000007</v>
      </c>
      <c r="L165" s="34">
        <f>SUM(L2:L164)</f>
        <v>9381336.25</v>
      </c>
    </row>
  </sheetData>
  <autoFilter ref="A1:S165" xr:uid="{00000000-0001-0000-0100-000000000000}"/>
  <pageMargins left="0.31496062992125984" right="0.31496062992125984" top="0.74803149606299213" bottom="0.35433070866141736" header="0.31496062992125984" footer="0.31496062992125984"/>
  <pageSetup paperSize="9" scale="58"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5b5543a-951b-4643-89d1-e826cfd2926f">
      <Value>1</Value>
    </TaxCatchAll>
    <g0d6bdd3e60d4097b072d04bbfe256c1 xmlns="15b5543a-951b-4643-89d1-e826cfd2926f">
      <Terms xmlns="http://schemas.microsoft.com/office/infopath/2007/PartnerControls">
        <TermInfo xmlns="http://schemas.microsoft.com/office/infopath/2007/PartnerControls">
          <TermName xmlns="http://schemas.microsoft.com/office/infopath/2007/PartnerControls">OPCC</TermName>
          <TermId xmlns="http://schemas.microsoft.com/office/infopath/2007/PartnerControls">14d6900f-afa5-473a-8b3b-9022f91abfc9</TermId>
        </TermInfo>
      </Terms>
    </g0d6bdd3e60d4097b072d04bbfe256c1>
    <lcf76f155ced4ddcb4097134ff3c332f xmlns="3676aa0c-4696-4749-b1a2-b75390a09734">
      <Terms xmlns="http://schemas.microsoft.com/office/infopath/2007/PartnerControls"/>
    </lcf76f155ced4ddcb4097134ff3c332f>
    <g17138eb1ae7499dbeec3b30fff57f14 xmlns="15b5543a-951b-4643-89d1-e826cfd2926f">
      <Terms xmlns="http://schemas.microsoft.com/office/infopath/2007/PartnerControls"/>
    </g17138eb1ae7499dbeec3b30fff57f14>
    <_dlc_DocId xmlns="15b5543a-951b-4643-89d1-e826cfd2926f">5PVSXHPPZFEF-933459749-10948</_dlc_DocId>
    <_dlc_DocIdUrl xmlns="15b5543a-951b-4643-89d1-e826cfd2926f">
      <Url>https://forcesserip.sharepoint.com/sites/teamhcopccyky/_layouts/15/DocIdRedir.aspx?ID=5PVSXHPPZFEF-933459749-10948</Url>
      <Description>5PVSXHPPZFEF-933459749-10948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Force Document" ma:contentTypeID="0x010100F27C9619FA46FE41A4759CAFBE5D734A000B8144C2D57EEC4A8F5FD34BFF35A164" ma:contentTypeVersion="17" ma:contentTypeDescription="Create a new document." ma:contentTypeScope="" ma:versionID="81bad41099cdb1f73d0c76e7f0555098">
  <xsd:schema xmlns:xsd="http://www.w3.org/2001/XMLSchema" xmlns:xs="http://www.w3.org/2001/XMLSchema" xmlns:p="http://schemas.microsoft.com/office/2006/metadata/properties" xmlns:ns2="15b5543a-951b-4643-89d1-e826cfd2926f" xmlns:ns3="3676aa0c-4696-4749-b1a2-b75390a09734" targetNamespace="http://schemas.microsoft.com/office/2006/metadata/properties" ma:root="true" ma:fieldsID="34dda737fee71b284a9867a3eafd753a" ns2:_="" ns3:_="">
    <xsd:import namespace="15b5543a-951b-4643-89d1-e826cfd2926f"/>
    <xsd:import namespace="3676aa0c-4696-4749-b1a2-b75390a09734"/>
    <xsd:element name="properties">
      <xsd:complexType>
        <xsd:sequence>
          <xsd:element name="documentManagement">
            <xsd:complexType>
              <xsd:all>
                <xsd:element ref="ns2:_dlc_DocId" minOccurs="0"/>
                <xsd:element ref="ns2:_dlc_DocIdUrl" minOccurs="0"/>
                <xsd:element ref="ns2:_dlc_DocIdPersistId" minOccurs="0"/>
                <xsd:element ref="ns2:g0d6bdd3e60d4097b072d04bbfe256c1" minOccurs="0"/>
                <xsd:element ref="ns2:TaxCatchAll" minOccurs="0"/>
                <xsd:element ref="ns2:TaxCatchAllLabel"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2:g17138eb1ae7499dbeec3b30fff57f14" minOccurs="0"/>
                <xsd:element ref="ns3:MediaServiceObjectDetectorVersions" minOccurs="0"/>
                <xsd:element ref="ns3:MediaServiceSearchPropertie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b5543a-951b-4643-89d1-e826cfd2926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g0d6bdd3e60d4097b072d04bbfe256c1" ma:index="11" nillable="true" ma:taxonomy="true" ma:internalName="g0d6bdd3e60d4097b072d04bbfe256c1" ma:taxonomyFieldName="ForceDepartment" ma:displayName="Department" ma:default="1;#OPCC|14d6900f-afa5-473a-8b3b-9022f91abfc9" ma:fieldId="{00d6bdd3-e60d-4097-b072-d04bbfe256c1}" ma:sspId="dd7fb7d7-36ff-43c5-8684-2fe93c3c1dea" ma:termSetId="433ff222-e0ec-464e-9382-66b8eb2f8d5d"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be2d9746-bf6a-4263-951b-23cd2e429959}" ma:internalName="TaxCatchAll" ma:showField="CatchAllData" ma:web="15b5543a-951b-4643-89d1-e826cfd2926f">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be2d9746-bf6a-4263-951b-23cd2e429959}" ma:internalName="TaxCatchAllLabel" ma:readOnly="true" ma:showField="CatchAllDataLabel" ma:web="15b5543a-951b-4643-89d1-e826cfd2926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g17138eb1ae7499dbeec3b30fff57f14" ma:index="21" nillable="true" ma:taxonomy="true" ma:internalName="g17138eb1ae7499dbeec3b30fff57f14" ma:taxonomyFieldName="ForceTagsHC" ma:displayName="Tags (HC)" ma:readOnly="false" ma:fieldId="{017138eb-1ae7-499d-beec-3b30fff57f14}" ma:taxonomyMulti="true" ma:sspId="dd7fb7d7-36ff-43c5-8684-2fe93c3c1dea" ma:termSetId="646e7f34-285d-4888-9daf-31c99e857fc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676aa0c-4696-4749-b1a2-b75390a09734"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dd7fb7d7-36ff-43c5-8684-2fe93c3c1dea"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097001-F081-4928-8879-CE373478554C}">
  <ds:schemaRefs>
    <ds:schemaRef ds:uri="3676aa0c-4696-4749-b1a2-b75390a09734"/>
    <ds:schemaRef ds:uri="15b5543a-951b-4643-89d1-e826cfd2926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F28C4C24-E792-45AF-A13C-A3EC6B3C8558}">
  <ds:schemaRefs>
    <ds:schemaRef ds:uri="http://schemas.microsoft.com/sharepoint/v3/contenttype/forms"/>
  </ds:schemaRefs>
</ds:datastoreItem>
</file>

<file path=customXml/itemProps3.xml><?xml version="1.0" encoding="utf-8"?>
<ds:datastoreItem xmlns:ds="http://schemas.openxmlformats.org/officeDocument/2006/customXml" ds:itemID="{3C878CDB-C30B-4537-A62C-7BE4C296E077}">
  <ds:schemaRefs>
    <ds:schemaRef ds:uri="http://schemas.microsoft.com/sharepoint/events"/>
  </ds:schemaRefs>
</ds:datastoreItem>
</file>

<file path=customXml/itemProps4.xml><?xml version="1.0" encoding="utf-8"?>
<ds:datastoreItem xmlns:ds="http://schemas.openxmlformats.org/officeDocument/2006/customXml" ds:itemID="{4F70467A-58A9-4E8D-B48B-45EF314F4E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b5543a-951b-4643-89d1-e826cfd2926f"/>
    <ds:schemaRef ds:uri="3676aa0c-4696-4749-b1a2-b75390a097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Website Copy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Sargeant (60042)</dc:creator>
  <cp:lastModifiedBy>Pippa Mears (60051)</cp:lastModifiedBy>
  <dcterms:created xsi:type="dcterms:W3CDTF">2026-06-25T12:04:25Z</dcterms:created>
  <dcterms:modified xsi:type="dcterms:W3CDTF">2026-06-26T10:48:45Z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0x010100F27C9619FA46FE41A4759CAFBE5D734A000B8144C2D57EEC4A8F5FD34BFF35A164</vt:lpwstr>
  </property>
  <property fmtid="{D5CDD505-2E9C-101B-9397-08002B2CF9AE}" pid="3" name="ForceTagsHC">
    <vt:lpwstr/>
  </property>
  <property fmtid="{D5CDD505-2E9C-101B-9397-08002B2CF9AE}" pid="4" name="ForceDepartment">
    <vt:lpwstr>1;#OPCC|14d6900f-afa5-473a-8b3b-9022f91abfc9</vt:lpwstr>
  </property>
  <property fmtid="{D5CDD505-2E9C-101B-9397-08002B2CF9AE}" pid="5" name="_dlc_DocIdItemGuid">
    <vt:lpwstr>8ef87cc3-7334-43fc-bbfb-200d95077e66</vt:lpwstr>
  </property>
  <property fmtid="{D5CDD505-2E9C-101B-9397-08002B2CF9AE}" pid="6" name="MediaServiceImageTags">
    <vt:lpwstr/>
  </property>
</Properties>
</file>